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ustinlivingston/Desktop/Analysis Projects/"/>
    </mc:Choice>
  </mc:AlternateContent>
  <xr:revisionPtr revIDLastSave="0" documentId="8_{BDB82CF0-DCD2-D043-AFF8-ECB642F75647}" xr6:coauthVersionLast="46" xr6:coauthVersionMax="46" xr10:uidLastSave="{00000000-0000-0000-0000-000000000000}"/>
  <bookViews>
    <workbookView xWindow="-37140" yWindow="1360" windowWidth="36560" windowHeight="19400" activeTab="6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Theater Outcomes by Launch Date" sheetId="13" r:id="rId5"/>
    <sheet name="Outcomes Based on Goals" sheetId="14" r:id="rId6"/>
    <sheet name="Edninburg Research" sheetId="6" r:id="rId7"/>
  </sheets>
  <definedNames>
    <definedName name="_xlnm._FilterDatabase" localSheetId="0" hidden="1">Kickstarter!$A$1:$U$4115</definedName>
  </definedNames>
  <calcPr calcId="191029"/>
  <pivotCaches>
    <pivotCache cacheId="10" r:id="rId8"/>
    <pivotCache cacheId="11" r:id="rId9"/>
    <pivotCache cacheId="1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B4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3" i="14"/>
  <c r="B2" i="14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U2932" i="1" s="1"/>
  <c r="S11" i="1"/>
  <c r="S12" i="1"/>
  <c r="S13" i="1"/>
  <c r="S14" i="1"/>
  <c r="S15" i="1"/>
  <c r="S16" i="1"/>
  <c r="S17" i="1"/>
  <c r="U2939" i="1" s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U3190" i="1" s="1"/>
  <c r="S269" i="1"/>
  <c r="S270" i="1"/>
  <c r="S271" i="1"/>
  <c r="S272" i="1"/>
  <c r="U3194" i="1" s="1"/>
  <c r="S273" i="1"/>
  <c r="U3195" i="1" s="1"/>
  <c r="S274" i="1"/>
  <c r="S275" i="1"/>
  <c r="S276" i="1"/>
  <c r="S277" i="1"/>
  <c r="S278" i="1"/>
  <c r="S279" i="1"/>
  <c r="S280" i="1"/>
  <c r="S281" i="1"/>
  <c r="U3203" i="1" s="1"/>
  <c r="S282" i="1"/>
  <c r="S283" i="1"/>
  <c r="S284" i="1"/>
  <c r="S285" i="1"/>
  <c r="U3207" i="1" s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U3632" i="1" s="1"/>
  <c r="S711" i="1"/>
  <c r="S712" i="1"/>
  <c r="U3634" i="1" s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U3649" i="1" s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U3754" i="1" s="1"/>
  <c r="S833" i="1"/>
  <c r="S834" i="1"/>
  <c r="S835" i="1"/>
  <c r="U3757" i="1" s="1"/>
  <c r="S836" i="1"/>
  <c r="S837" i="1"/>
  <c r="S838" i="1"/>
  <c r="S839" i="1"/>
  <c r="S840" i="1"/>
  <c r="S841" i="1"/>
  <c r="U3763" i="1" s="1"/>
  <c r="S842" i="1"/>
  <c r="U3764" i="1" s="1"/>
  <c r="S843" i="1"/>
  <c r="S844" i="1"/>
  <c r="S845" i="1"/>
  <c r="S846" i="1"/>
  <c r="S847" i="1"/>
  <c r="S848" i="1"/>
  <c r="S849" i="1"/>
  <c r="S850" i="1"/>
  <c r="U3772" i="1" s="1"/>
  <c r="S851" i="1"/>
  <c r="S852" i="1"/>
  <c r="S853" i="1"/>
  <c r="S854" i="1"/>
  <c r="S855" i="1"/>
  <c r="S856" i="1"/>
  <c r="S857" i="1"/>
  <c r="S858" i="1"/>
  <c r="S859" i="1"/>
  <c r="S860" i="1"/>
  <c r="S861" i="1"/>
  <c r="S862" i="1"/>
  <c r="U3784" i="1" s="1"/>
  <c r="S863" i="1"/>
  <c r="S864" i="1"/>
  <c r="S865" i="1"/>
  <c r="U3787" i="1" s="1"/>
  <c r="S866" i="1"/>
  <c r="S867" i="1"/>
  <c r="S868" i="1"/>
  <c r="S869" i="1"/>
  <c r="U3791" i="1" s="1"/>
  <c r="S870" i="1"/>
  <c r="S871" i="1"/>
  <c r="S872" i="1"/>
  <c r="S873" i="1"/>
  <c r="S874" i="1"/>
  <c r="U3796" i="1" s="1"/>
  <c r="S875" i="1"/>
  <c r="U3797" i="1" s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U3870" i="1" s="1"/>
  <c r="S949" i="1"/>
  <c r="S950" i="1"/>
  <c r="S951" i="1"/>
  <c r="S952" i="1"/>
  <c r="S953" i="1"/>
  <c r="S954" i="1"/>
  <c r="S955" i="1"/>
  <c r="S956" i="1"/>
  <c r="U3878" i="1" s="1"/>
  <c r="S957" i="1"/>
  <c r="S958" i="1"/>
  <c r="S959" i="1"/>
  <c r="U3881" i="1" s="1"/>
  <c r="S960" i="1"/>
  <c r="U3882" i="1" s="1"/>
  <c r="S961" i="1"/>
  <c r="S962" i="1"/>
  <c r="S963" i="1"/>
  <c r="U3885" i="1" s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924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14" l="1"/>
  <c r="G10" i="14"/>
  <c r="H10" i="14"/>
  <c r="F10" i="14"/>
  <c r="G9" i="14"/>
  <c r="H9" i="14"/>
  <c r="F9" i="14"/>
  <c r="G8" i="14"/>
  <c r="H8" i="14"/>
  <c r="F8" i="14"/>
  <c r="G6" i="14"/>
  <c r="H6" i="14"/>
  <c r="F6" i="14"/>
  <c r="G5" i="14"/>
  <c r="H5" i="14"/>
  <c r="F5" i="14"/>
  <c r="H3" i="14"/>
  <c r="F3" i="14"/>
  <c r="H4" i="14" l="1"/>
  <c r="F4" i="14"/>
  <c r="G4" i="14"/>
  <c r="G13" i="14"/>
  <c r="H13" i="14"/>
  <c r="F13" i="14"/>
  <c r="G12" i="14"/>
  <c r="H12" i="14"/>
  <c r="F12" i="14"/>
  <c r="G11" i="14"/>
  <c r="H11" i="14"/>
  <c r="F11" i="14"/>
  <c r="G7" i="14"/>
  <c r="H7" i="14"/>
  <c r="F7" i="14"/>
  <c r="G2" i="14"/>
  <c r="H2" i="14"/>
</calcChain>
</file>

<file path=xl/sharedStrings.xml><?xml version="1.0" encoding="utf-8"?>
<sst xmlns="http://schemas.openxmlformats.org/spreadsheetml/2006/main" count="33030" uniqueCount="8413">
  <si>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</si>
  <si>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</si>
  <si>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</si>
  <si>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</si>
  <si>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</si>
  <si>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</si>
  <si>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</si>
  <si>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</si>
  <si>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</si>
  <si>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</si>
  <si>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</si>
  <si>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</si>
  <si>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</si>
  <si>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</si>
  <si>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</si>
  <si>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</si>
  <si>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</si>
  <si>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</si>
  <si>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</si>
  <si>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</si>
  <si>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</si>
  <si>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</si>
  <si>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</si>
  <si>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</si>
  <si>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</si>
  <si>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</si>
  <si>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</si>
  <si>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</si>
  <si>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</si>
  <si>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</si>
  <si>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</si>
  <si>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</si>
  <si>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</si>
  <si>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</si>
  <si>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</si>
  <si>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</si>
  <si>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</si>
  <si>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</si>
  <si>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</si>
  <si>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</si>
  <si>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</si>
  <si>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</si>
  <si>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</si>
  <si>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</si>
  <si>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</si>
  <si>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</si>
  <si>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</si>
  <si>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</si>
  <si>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</si>
  <si>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</si>
  <si>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</si>
  <si>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</si>
  <si>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</si>
  <si>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</si>
  <si>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</si>
  <si>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</si>
  <si>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</si>
  <si>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</si>
  <si>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</si>
  <si>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</si>
  <si>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</si>
  <si>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</si>
  <si>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</si>
  <si>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</si>
  <si>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</si>
  <si>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</si>
  <si>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</si>
  <si>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</si>
  <si>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</si>
  <si>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</si>
  <si>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</si>
  <si>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</si>
  <si>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</si>
  <si>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</si>
  <si>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</si>
  <si>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</si>
  <si>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</si>
  <si>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</si>
  <si>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</si>
  <si>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</si>
  <si>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</si>
  <si>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</si>
  <si>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</si>
  <si>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</si>
  <si>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</si>
  <si>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</si>
  <si>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</si>
  <si>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</si>
  <si>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</si>
  <si>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</si>
  <si>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</si>
  <si>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</si>
  <si>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</si>
  <si>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</si>
  <si>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</si>
  <si>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</si>
  <si>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</si>
  <si>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</si>
  <si>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</si>
  <si>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</si>
  <si>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</si>
  <si>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</si>
  <si>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</si>
  <si>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</si>
  <si>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</si>
  <si>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</si>
  <si>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</si>
  <si>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</si>
  <si>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</si>
  <si>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</si>
  <si>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</si>
  <si>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</si>
  <si>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</si>
  <si>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</si>
  <si>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</si>
  <si>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</si>
  <si>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</si>
  <si>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</si>
  <si>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</si>
  <si>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</si>
  <si>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</si>
  <si>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</si>
  <si>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</si>
  <si>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</si>
  <si>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</si>
  <si>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</si>
  <si>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</si>
  <si>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</si>
  <si>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</si>
  <si>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</si>
  <si>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</si>
  <si>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</si>
  <si>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</si>
  <si>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</si>
  <si>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</si>
  <si>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</si>
  <si>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</si>
  <si>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</si>
  <si>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</si>
  <si>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</si>
  <si>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</si>
  <si>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</si>
  <si>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</si>
  <si>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</si>
  <si>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</si>
  <si>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</si>
  <si>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</si>
  <si>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</si>
  <si>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</si>
  <si>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</si>
  <si>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</si>
  <si>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</si>
  <si>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</si>
  <si>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</si>
  <si>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</si>
  <si>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</si>
  <si>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</si>
  <si>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</si>
  <si>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</si>
  <si>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</si>
  <si>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</si>
  <si>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</si>
  <si>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</si>
  <si>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</si>
  <si>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</si>
  <si>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</si>
  <si>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</si>
  <si>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</si>
  <si>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</si>
  <si>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</si>
  <si>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</si>
  <si>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</si>
  <si>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</si>
  <si>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</si>
  <si>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</si>
  <si>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</si>
  <si>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</si>
  <si>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</si>
  <si>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</si>
  <si>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</si>
  <si>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</si>
  <si>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</si>
  <si>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</si>
  <si>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</si>
  <si>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</si>
  <si>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</si>
  <si>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</si>
  <si>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</si>
  <si>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</si>
  <si>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</si>
  <si>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</si>
  <si>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</si>
  <si>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</si>
  <si>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</si>
  <si>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</si>
  <si>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</si>
  <si>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</si>
  <si>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</si>
  <si>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</si>
  <si>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</si>
  <si>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</si>
  <si>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</si>
  <si>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</si>
  <si>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</si>
  <si>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</si>
  <si>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</si>
  <si>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</si>
  <si>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</si>
  <si>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</si>
  <si>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</si>
  <si>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</si>
  <si>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</si>
  <si>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</si>
  <si>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</si>
  <si>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</si>
  <si>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</si>
  <si>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</si>
  <si>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</si>
  <si>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</si>
  <si>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</si>
  <si>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</si>
  <si>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</si>
  <si>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</si>
  <si>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</si>
  <si>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</si>
  <si>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</si>
  <si>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</si>
  <si>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</si>
  <si>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</si>
  <si>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</si>
  <si>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</si>
  <si>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</si>
  <si>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</si>
  <si>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</si>
  <si>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</si>
  <si>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</si>
  <si>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</si>
  <si>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</si>
  <si>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</si>
  <si>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</si>
  <si>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</si>
  <si>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</si>
  <si>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</si>
  <si>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</si>
  <si>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</si>
  <si>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</si>
  <si>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</si>
  <si>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</si>
  <si>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</si>
  <si>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</si>
  <si>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</si>
  <si>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</si>
  <si>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</si>
  <si>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</si>
  <si>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</si>
  <si>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</si>
  <si>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</si>
  <si>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</si>
  <si>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</si>
  <si>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</si>
  <si>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</si>
  <si>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</si>
  <si>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</si>
  <si>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</si>
  <si>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</si>
  <si>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</si>
  <si>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</si>
  <si>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</si>
  <si>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</si>
  <si>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</si>
  <si>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</si>
  <si>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</si>
  <si>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</si>
  <si>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</si>
  <si>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</si>
  <si>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</si>
  <si>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</si>
  <si>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</si>
  <si>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</si>
  <si>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</si>
  <si>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</si>
  <si>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</si>
  <si>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</si>
  <si>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</si>
  <si>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</si>
  <si>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</si>
  <si>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</si>
  <si>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</si>
  <si>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</si>
  <si>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</si>
  <si>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</si>
  <si>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</si>
  <si>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</si>
  <si>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</si>
  <si>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</si>
  <si>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</si>
  <si>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</si>
  <si>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</si>
  <si>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</si>
  <si>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</si>
  <si>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</si>
  <si>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</si>
  <si>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</si>
  <si>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</si>
  <si>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</si>
  <si>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</si>
  <si>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</si>
  <si>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</si>
  <si>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</si>
  <si>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</si>
  <si>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</si>
  <si>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</si>
  <si>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</si>
  <si>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</si>
  <si>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</si>
  <si>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</si>
  <si>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</si>
  <si>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</si>
  <si>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</si>
  <si>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</si>
  <si>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</si>
  <si>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</si>
  <si>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</si>
  <si>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</si>
  <si>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</si>
  <si>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</si>
  <si>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</si>
  <si>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</si>
  <si>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</si>
  <si>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</si>
  <si>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</si>
  <si>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</si>
  <si>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</si>
  <si>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</si>
  <si>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</si>
  <si>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</si>
  <si>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</si>
  <si>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</si>
  <si>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</si>
  <si>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</si>
  <si>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</si>
  <si>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</si>
  <si>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</si>
  <si>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</si>
  <si>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</si>
  <si>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</si>
  <si>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</si>
  <si>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</si>
  <si>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</si>
  <si>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</si>
  <si>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</si>
  <si>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</si>
  <si>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</si>
  <si>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</si>
  <si>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</si>
  <si>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</si>
  <si>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</si>
  <si>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</si>
  <si>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</si>
  <si>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</si>
  <si>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</si>
  <si>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</si>
  <si>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</si>
  <si>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</si>
  <si>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</si>
  <si>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</si>
  <si>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</si>
  <si>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</si>
  <si>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</si>
  <si>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</si>
  <si>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</si>
  <si>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</si>
  <si>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</si>
  <si>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</si>
  <si>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</si>
  <si>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</si>
  <si>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</si>
  <si>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</si>
  <si>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</si>
  <si>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</si>
  <si>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</si>
  <si>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</si>
  <si>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</si>
  <si>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</si>
  <si>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</si>
  <si>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</si>
  <si>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</si>
  <si>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</si>
  <si>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</si>
  <si>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</si>
  <si>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</si>
  <si>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</si>
  <si>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</si>
  <si>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</si>
  <si>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</si>
  <si>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</si>
  <si>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</si>
  <si>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</si>
  <si>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</si>
  <si>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</si>
  <si>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</si>
  <si>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</si>
  <si>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</si>
  <si>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</si>
  <si>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</si>
  <si>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</si>
  <si>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</si>
  <si>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</si>
  <si>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</si>
  <si>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</si>
  <si>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</si>
  <si>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</si>
  <si>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</si>
  <si>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</si>
  <si>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</si>
  <si>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</si>
  <si>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</si>
  <si>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</si>
  <si>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</si>
  <si>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</si>
  <si>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</si>
  <si>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</si>
  <si>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</si>
  <si>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</si>
  <si>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</si>
  <si>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</si>
  <si>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</si>
  <si>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</si>
  <si>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</si>
  <si>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</si>
  <si>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</si>
  <si>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</si>
  <si>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</si>
  <si>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</si>
  <si>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</si>
  <si>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</si>
  <si>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</si>
  <si>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</si>
  <si>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</si>
  <si>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</si>
  <si>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</si>
  <si>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</si>
  <si>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</si>
  <si>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</si>
  <si>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</si>
  <si>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</si>
  <si>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</si>
  <si>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</si>
  <si>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</si>
  <si>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</si>
  <si>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</si>
  <si>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</si>
  <si>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</si>
  <si>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</si>
  <si>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</si>
  <si>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</si>
  <si>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</si>
  <si>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</si>
  <si>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</si>
  <si>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</si>
  <si>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</si>
  <si>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</si>
  <si>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</si>
  <si>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</si>
  <si>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</si>
  <si>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</si>
  <si>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</si>
  <si>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</si>
  <si>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</si>
  <si>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</si>
  <si>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</si>
  <si>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</si>
  <si>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</si>
  <si>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</si>
  <si>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</si>
  <si>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</si>
  <si>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</si>
  <si>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</si>
  <si>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</si>
  <si>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</si>
  <si>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</si>
  <si>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</si>
  <si>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</si>
  <si>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</si>
  <si>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</si>
  <si>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</si>
  <si>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</si>
  <si>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</si>
  <si>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</si>
  <si>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</si>
  <si>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</si>
  <si>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</si>
  <si>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</si>
  <si>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</si>
  <si>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</si>
  <si>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</si>
  <si>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</si>
  <si>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</si>
  <si>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</si>
  <si>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</si>
  <si>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</si>
  <si>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</si>
  <si>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</si>
  <si>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</si>
  <si>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</si>
  <si>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</si>
  <si>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</si>
  <si>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</si>
  <si>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</si>
  <si>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</si>
  <si>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</si>
  <si>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</si>
  <si>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</si>
  <si>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</si>
  <si>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</si>
  <si>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</si>
  <si>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</si>
  <si>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</si>
  <si>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</si>
  <si>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</si>
  <si>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</si>
  <si>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</si>
  <si>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</si>
  <si>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</si>
  <si>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</si>
  <si>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</si>
  <si>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</si>
  <si>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</si>
  <si>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</si>
  <si>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</si>
  <si>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</si>
  <si>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</si>
  <si>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</si>
  <si>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</si>
  <si>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</si>
  <si>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</si>
  <si>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</si>
  <si>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</si>
  <si>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</si>
  <si>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</si>
  <si>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</si>
  <si>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</si>
  <si>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</si>
  <si>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</si>
  <si>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</si>
  <si>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</si>
  <si>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</si>
  <si>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</si>
  <si>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</si>
  <si>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</si>
  <si>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</si>
  <si>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</si>
  <si>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</si>
  <si>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</si>
  <si>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</si>
  <si>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</si>
  <si>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</si>
  <si>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</si>
  <si>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</si>
  <si>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</si>
  <si>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</si>
  <si>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</si>
  <si>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</si>
  <si>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</si>
  <si>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</si>
  <si>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</si>
  <si>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</si>
  <si>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</si>
  <si>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</si>
  <si>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</si>
  <si>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</si>
  <si>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</si>
  <si>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</si>
  <si>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</si>
  <si>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</si>
  <si>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</si>
  <si>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</si>
  <si>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</si>
  <si>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</si>
  <si>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</si>
  <si>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</si>
  <si>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</si>
  <si>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</si>
  <si>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</si>
  <si>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</si>
  <si>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</si>
  <si>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</si>
  <si>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</si>
  <si>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</si>
  <si>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</si>
  <si>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</si>
  <si>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</si>
  <si>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</si>
  <si>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</si>
  <si>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</si>
  <si>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</si>
  <si>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</si>
  <si>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</si>
  <si>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</si>
  <si>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</si>
  <si>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</si>
  <si>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</si>
  <si>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</si>
  <si>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</si>
  <si>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</si>
  <si>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</si>
  <si>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</si>
  <si>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</si>
  <si>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</si>
  <si>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</si>
  <si>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</si>
  <si>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</si>
  <si>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</si>
  <si>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</si>
  <si>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</si>
  <si>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</si>
  <si>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</si>
  <si>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</si>
  <si>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</si>
  <si>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</si>
  <si>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</si>
  <si>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</si>
  <si>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</si>
  <si>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</si>
  <si>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</si>
  <si>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</si>
  <si>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</si>
  <si>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</si>
  <si>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</si>
  <si>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</si>
  <si>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</si>
  <si>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</si>
  <si>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</si>
  <si>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</si>
  <si>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</si>
  <si>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</si>
  <si>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</si>
  <si>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</si>
  <si>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</si>
  <si>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</si>
  <si>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</si>
  <si>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</si>
  <si>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</si>
  <si>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</si>
  <si>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</si>
  <si>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</si>
  <si>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</si>
  <si>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</si>
  <si>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</si>
  <si>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</si>
  <si>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</si>
  <si>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</si>
  <si>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</si>
  <si>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</si>
  <si>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</si>
  <si>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</si>
  <si>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</si>
  <si>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</si>
  <si>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</si>
  <si>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</si>
  <si>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</si>
  <si>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</si>
  <si>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</si>
  <si>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</si>
  <si>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</si>
  <si>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</si>
  <si>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</si>
  <si>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</si>
  <si>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</si>
  <si>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</si>
  <si>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</si>
  <si>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</si>
  <si>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</si>
  <si>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</si>
  <si>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</si>
  <si>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</si>
  <si>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</si>
  <si>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</si>
  <si>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</si>
  <si>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</si>
  <si>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</si>
  <si>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</si>
  <si>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</si>
  <si>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</si>
  <si>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</si>
  <si>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</si>
  <si>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</si>
  <si>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</si>
  <si>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</si>
  <si>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</si>
  <si>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</si>
  <si>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</si>
  <si>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</si>
  <si>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</si>
  <si>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</si>
  <si>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</si>
  <si>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</si>
  <si>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</si>
  <si>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</si>
  <si>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</si>
  <si>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</si>
  <si>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</si>
  <si>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</si>
  <si>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</si>
  <si>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</si>
  <si>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</si>
  <si>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</si>
  <si>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</si>
  <si>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</si>
  <si>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</si>
  <si>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</si>
  <si>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</si>
  <si>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</si>
  <si>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</si>
  <si>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</si>
  <si>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</si>
  <si>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</si>
  <si>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</si>
  <si>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</si>
  <si>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</si>
  <si>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</si>
  <si>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</si>
  <si>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</si>
  <si>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</si>
  <si>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</si>
  <si>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</si>
  <si>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</si>
  <si>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</si>
  <si>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</si>
  <si>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</si>
  <si>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</si>
  <si>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</si>
  <si>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</si>
  <si>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</si>
  <si>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</si>
  <si>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</si>
  <si>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</si>
  <si>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</si>
  <si>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</si>
  <si>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</si>
  <si>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</si>
  <si>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</si>
  <si>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</si>
  <si>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</si>
  <si>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</si>
  <si>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</si>
  <si>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</si>
  <si>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</si>
  <si>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</si>
  <si>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</si>
  <si>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</si>
  <si>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</si>
  <si>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</si>
  <si>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</si>
  <si>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</si>
  <si>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</si>
  <si>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</si>
  <si>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</si>
  <si>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</si>
  <si>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</si>
  <si>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</si>
  <si>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</si>
  <si>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</si>
  <si>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</si>
  <si>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</si>
  <si>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</si>
  <si>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</si>
  <si>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</si>
  <si>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</si>
  <si>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</si>
  <si>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</si>
  <si>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</si>
  <si>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</si>
  <si>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</si>
  <si>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</si>
  <si>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</si>
  <si>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</si>
  <si>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</si>
  <si>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</si>
  <si>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</si>
  <si>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</si>
  <si>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</si>
  <si>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</si>
  <si>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</si>
  <si>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</si>
  <si>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</si>
  <si>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</si>
  <si>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</si>
  <si>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</si>
  <si>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</si>
  <si>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</si>
  <si>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</si>
  <si>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</si>
  <si>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</si>
  <si>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</si>
  <si>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</si>
  <si>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</si>
  <si>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</si>
  <si>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</si>
  <si>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</si>
  <si>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</si>
  <si>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</si>
  <si>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</si>
  <si>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</si>
  <si>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</si>
  <si>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</si>
  <si>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</si>
  <si>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</si>
  <si>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</si>
  <si>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</si>
  <si>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</si>
  <si>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</si>
  <si>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</si>
  <si>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</si>
  <si>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</si>
  <si>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</si>
  <si>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</si>
  <si>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</si>
  <si>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</si>
  <si>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</si>
  <si>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</si>
  <si>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</si>
  <si>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</si>
  <si>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</si>
  <si>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</si>
  <si>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</si>
  <si>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</si>
  <si>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</si>
  <si>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</si>
  <si>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</si>
  <si>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</si>
  <si>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</si>
  <si>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</si>
  <si>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</si>
  <si>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</si>
  <si>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</si>
  <si>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</si>
  <si>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</si>
  <si>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</si>
  <si>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</si>
  <si>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</si>
  <si>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</si>
  <si>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</si>
  <si>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</si>
  <si>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</si>
  <si>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</si>
  <si>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</si>
  <si>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</si>
  <si>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</si>
  <si>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</si>
  <si>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</si>
  <si>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</si>
  <si>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</si>
  <si>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</si>
  <si>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</si>
  <si>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</si>
  <si>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</si>
  <si>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</si>
  <si>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</si>
  <si>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</si>
  <si>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</si>
  <si>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</si>
  <si>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</si>
  <si>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</si>
  <si>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</si>
  <si>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</si>
  <si>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</si>
  <si>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</si>
  <si>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</si>
  <si>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</si>
  <si>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</si>
  <si>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</si>
  <si>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</si>
  <si>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</si>
  <si>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</si>
  <si>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</si>
  <si>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</si>
  <si>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</si>
  <si>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</si>
  <si>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</si>
  <si>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</si>
  <si>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</si>
  <si>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</si>
  <si>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</si>
  <si>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</si>
  <si>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</si>
  <si>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</si>
  <si>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</si>
  <si>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</si>
  <si>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</si>
  <si>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</si>
  <si>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</si>
  <si>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</si>
  <si>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</si>
  <si>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</si>
  <si>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</si>
  <si>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</si>
  <si>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</si>
  <si>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</si>
  <si>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</si>
  <si>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</si>
  <si>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</si>
  <si>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</si>
  <si>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</si>
  <si>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</si>
  <si>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</si>
  <si>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</si>
  <si>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</si>
  <si>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</si>
  <si>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</si>
  <si>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</si>
  <si>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</si>
  <si>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</si>
  <si>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</si>
  <si>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</si>
  <si>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</si>
  <si>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</si>
  <si>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</si>
  <si>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</si>
  <si>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</si>
  <si>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</si>
  <si>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</si>
  <si>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</si>
  <si>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</si>
  <si>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</si>
  <si>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</si>
  <si>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</si>
  <si>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</si>
  <si>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</si>
  <si>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</si>
  <si>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</si>
  <si>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</si>
  <si>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</si>
  <si>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</si>
  <si>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</si>
  <si>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</si>
  <si>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</si>
  <si>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</si>
  <si>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</si>
  <si>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</si>
  <si>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</si>
  <si>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</si>
  <si>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</si>
  <si>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</si>
  <si>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</si>
  <si>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</si>
  <si>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</si>
  <si>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</si>
  <si>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</si>
  <si>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</si>
  <si>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</si>
  <si>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</si>
  <si>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</si>
  <si>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</si>
  <si>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</si>
  <si>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</si>
  <si>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</si>
  <si>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</si>
  <si>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</si>
  <si>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</si>
  <si>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</si>
  <si>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</si>
  <si>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</si>
  <si>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</si>
  <si>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</si>
  <si>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</si>
  <si>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</si>
  <si>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</si>
  <si>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</si>
  <si>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</si>
  <si>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</si>
  <si>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</si>
  <si>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</si>
  <si>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</si>
  <si>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</si>
  <si>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</si>
  <si>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</si>
  <si>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</si>
  <si>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</si>
  <si>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</si>
  <si>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</si>
  <si>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</si>
  <si>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</si>
  <si>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</si>
  <si>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</si>
  <si>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</si>
  <si>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</si>
  <si>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</si>
  <si>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</si>
  <si>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</si>
  <si>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</si>
  <si>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</si>
  <si>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</si>
  <si>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</si>
  <si>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</si>
  <si>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</si>
  <si>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</si>
  <si>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</si>
  <si>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</si>
  <si>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</si>
  <si>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</si>
  <si>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</si>
  <si>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</si>
  <si>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</si>
  <si>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</si>
  <si>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</si>
  <si>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</si>
  <si>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</si>
  <si>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</si>
  <si>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</si>
  <si>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</si>
  <si>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</si>
  <si>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</si>
  <si>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</si>
  <si>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</si>
  <si>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</si>
  <si>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</si>
  <si>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</si>
  <si>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</si>
  <si>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</si>
  <si>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</si>
  <si>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</si>
  <si>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</si>
  <si>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</si>
  <si>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</si>
  <si>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</si>
  <si>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</si>
  <si>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</si>
  <si>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</si>
  <si>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</si>
  <si>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</si>
  <si>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</si>
  <si>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</si>
  <si>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</si>
  <si>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</si>
  <si>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</si>
  <si>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</si>
  <si>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</si>
  <si>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</si>
  <si>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</si>
  <si>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</si>
  <si>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</si>
  <si>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</si>
  <si>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</si>
  <si>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</si>
  <si>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</si>
  <si>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</si>
  <si>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</si>
  <si>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</si>
  <si>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</si>
  <si>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</si>
  <si>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</si>
  <si>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</si>
  <si>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</si>
  <si>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</si>
  <si>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</si>
  <si>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</si>
  <si>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</si>
  <si>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</si>
  <si>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</si>
  <si>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</si>
  <si>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</si>
  <si>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</si>
  <si>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</si>
  <si>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</si>
  <si>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</si>
  <si>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</si>
  <si>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</si>
  <si>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</si>
  <si>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</si>
  <si>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</si>
  <si>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</si>
  <si>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</si>
  <si>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</si>
  <si>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</si>
  <si>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</si>
  <si>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</si>
  <si>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</si>
  <si>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</si>
  <si>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</si>
  <si>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</si>
  <si>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</si>
  <si>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</si>
  <si>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</si>
  <si>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</si>
  <si>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</si>
  <si>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</si>
  <si>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</si>
  <si>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</si>
  <si>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</si>
  <si>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</si>
  <si>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</si>
  <si>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</si>
  <si>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</si>
  <si>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</si>
  <si>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</si>
  <si>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</si>
  <si>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</si>
  <si>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</si>
  <si>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</si>
  <si>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</si>
  <si>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</si>
  <si>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</si>
  <si>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</si>
  <si>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</si>
  <si>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</si>
  <si>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</si>
  <si>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</si>
  <si>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</si>
  <si>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</si>
  <si>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</si>
  <si>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</si>
  <si>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</si>
  <si>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</si>
  <si>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</si>
  <si>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</si>
  <si>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</si>
  <si>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</si>
  <si>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</si>
  <si>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</si>
  <si>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</si>
  <si>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</si>
  <si>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</si>
  <si>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</si>
  <si>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</si>
  <si>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</si>
  <si>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</si>
  <si>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</si>
  <si>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</si>
  <si>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</si>
  <si>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</si>
  <si>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</si>
  <si>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</si>
  <si>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</si>
  <si>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</si>
  <si>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</si>
  <si>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</si>
  <si>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</si>
  <si>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</si>
  <si>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</si>
  <si>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</si>
  <si>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</si>
  <si>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</si>
  <si>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</si>
  <si>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</si>
  <si>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</si>
  <si>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</si>
  <si>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</si>
  <si>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</si>
  <si>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</si>
  <si>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</si>
  <si>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</si>
  <si>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</si>
  <si>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</si>
  <si>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</si>
  <si>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</si>
  <si>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</si>
  <si>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</si>
  <si>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</si>
  <si>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</si>
  <si>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</si>
  <si>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</si>
  <si>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</si>
  <si>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</si>
  <si>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</si>
  <si>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</si>
  <si>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</si>
  <si>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</si>
  <si>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</si>
  <si>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</si>
  <si>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</si>
  <si>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</si>
  <si>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</si>
  <si>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</si>
  <si>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</si>
  <si>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</si>
  <si>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</si>
  <si>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</si>
  <si>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</si>
  <si>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</si>
  <si>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</si>
  <si>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</si>
  <si>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</si>
  <si>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</si>
  <si>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</si>
  <si>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</si>
  <si>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</si>
  <si>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</si>
  <si>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</si>
  <si>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</si>
  <si>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</si>
  <si>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</si>
  <si>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</si>
  <si>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</si>
  <si>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</si>
  <si>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</si>
  <si>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</si>
  <si>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</si>
  <si>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</si>
  <si>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</si>
  <si>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</si>
  <si>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</si>
  <si>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</si>
  <si>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</si>
  <si>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</si>
  <si>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</si>
  <si>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</si>
  <si>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</si>
  <si>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</si>
  <si>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</si>
  <si>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</si>
  <si>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</si>
  <si>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</si>
  <si>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</si>
  <si>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</si>
  <si>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</si>
  <si>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</si>
  <si>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</si>
  <si>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</si>
  <si>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</si>
  <si>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</si>
  <si>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</si>
  <si>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</si>
  <si>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</si>
  <si>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</si>
  <si>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</si>
  <si>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</si>
  <si>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</si>
  <si>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</si>
  <si>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</si>
  <si>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</si>
  <si>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</si>
  <si>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</si>
  <si>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</si>
  <si>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</si>
  <si>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</si>
  <si>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</si>
  <si>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</si>
  <si>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</si>
  <si>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</si>
  <si>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</si>
  <si>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</si>
  <si>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</si>
  <si>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</si>
  <si>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</si>
  <si>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</si>
  <si>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</si>
  <si>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</si>
  <si>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</si>
  <si>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</si>
  <si>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</si>
  <si>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</si>
  <si>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</si>
  <si>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</si>
  <si>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</si>
  <si>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</si>
  <si>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</si>
  <si>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</si>
  <si>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</si>
  <si>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</si>
  <si>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</si>
  <si>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</si>
  <si>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</si>
  <si>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</si>
  <si>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</si>
  <si>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</si>
  <si>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</si>
  <si>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</si>
  <si>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</si>
  <si>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</si>
  <si>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</si>
  <si>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</si>
  <si>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</si>
  <si>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</si>
  <si>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</si>
  <si>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</si>
  <si>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</si>
  <si>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</si>
  <si>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</si>
  <si>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</si>
  <si>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</si>
  <si>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</si>
  <si>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</si>
  <si>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</si>
  <si>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</si>
  <si>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</si>
  <si>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</si>
  <si>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</si>
  <si>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</si>
  <si>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</si>
  <si>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</si>
  <si>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</si>
  <si>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</si>
  <si>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</si>
  <si>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</si>
  <si>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</si>
  <si>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</si>
  <si>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</si>
  <si>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</si>
  <si>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</si>
  <si>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</si>
  <si>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</si>
  <si>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</si>
  <si>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</si>
  <si>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</si>
  <si>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</si>
  <si>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</si>
  <si>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</si>
  <si>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</si>
  <si>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</si>
  <si>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</si>
  <si>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</si>
  <si>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</si>
  <si>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</si>
  <si>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</si>
  <si>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</si>
  <si>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</si>
  <si>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</si>
  <si>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</si>
  <si>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</si>
  <si>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</si>
  <si>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</si>
  <si>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</si>
  <si>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</si>
  <si>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</si>
  <si>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</si>
  <si>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</si>
  <si>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</si>
  <si>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</si>
  <si>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</si>
  <si>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</si>
  <si>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</si>
  <si>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</si>
  <si>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</si>
  <si>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</si>
  <si>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</si>
  <si>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</si>
  <si>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</si>
  <si>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</si>
  <si>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</si>
  <si>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</si>
  <si>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</si>
  <si>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</si>
  <si>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</si>
  <si>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</si>
  <si>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</si>
  <si>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</si>
  <si>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</si>
  <si>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</si>
  <si>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</si>
  <si>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</si>
  <si>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</si>
  <si>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</si>
  <si>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</si>
  <si>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</si>
  <si>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</si>
  <si>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</si>
  <si>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</si>
  <si>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</si>
  <si>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</si>
  <si>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</si>
  <si>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</si>
  <si>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</si>
  <si>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</si>
  <si>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</si>
  <si>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</si>
  <si>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</si>
  <si>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</si>
  <si>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</si>
  <si>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</si>
  <si>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</si>
  <si>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</si>
  <si>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</si>
  <si>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</si>
  <si>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</si>
  <si>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</si>
  <si>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</si>
  <si>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</si>
  <si>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</si>
  <si>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</si>
  <si>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</si>
  <si>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</si>
  <si>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</si>
  <si>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</si>
  <si>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</si>
  <si>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</si>
  <si>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</si>
  <si>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</si>
  <si>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</si>
  <si>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</si>
  <si>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</si>
  <si>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</si>
  <si>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</si>
  <si>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</si>
  <si>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</si>
  <si>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</si>
  <si>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</si>
  <si>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</si>
  <si>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</si>
  <si>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</si>
  <si>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</si>
  <si>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</si>
  <si>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</si>
  <si>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</si>
  <si>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</si>
  <si>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</si>
  <si>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</si>
  <si>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</si>
  <si>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</si>
  <si>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</si>
  <si>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</si>
  <si>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</si>
  <si>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</si>
  <si>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</si>
  <si>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</si>
  <si>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</si>
  <si>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</si>
  <si>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</si>
  <si>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</si>
  <si>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</si>
  <si>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</si>
  <si>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</si>
  <si>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</si>
  <si>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</si>
  <si>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</si>
  <si>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</si>
  <si>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</si>
  <si>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</si>
  <si>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</si>
  <si>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</si>
  <si>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</si>
  <si>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</si>
  <si>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</si>
  <si>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</si>
  <si>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</si>
  <si>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</si>
  <si>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</si>
  <si>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</si>
  <si>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</si>
  <si>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</si>
  <si>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</si>
  <si>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</si>
  <si>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</si>
  <si>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</si>
  <si>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</si>
  <si>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</si>
  <si>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</si>
  <si>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</si>
  <si>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</si>
  <si>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</si>
  <si>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</si>
  <si>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</si>
  <si>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</si>
  <si>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</si>
  <si>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</si>
  <si>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</si>
  <si>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</si>
  <si>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</si>
  <si>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</si>
  <si>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</si>
  <si>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</si>
  <si>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</si>
  <si>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</si>
  <si>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</si>
  <si>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</si>
  <si>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</si>
  <si>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</si>
  <si>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</si>
  <si>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</si>
  <si>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</si>
  <si>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</si>
  <si>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</si>
  <si>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</si>
  <si>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</si>
  <si>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</si>
  <si>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</si>
  <si>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</si>
  <si>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</si>
  <si>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</si>
  <si>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</si>
  <si>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</si>
  <si>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</si>
  <si>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</si>
  <si>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</si>
  <si>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</si>
  <si>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</si>
  <si>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</si>
  <si>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</si>
  <si>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</si>
  <si>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</si>
  <si>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</si>
  <si>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</si>
  <si>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</si>
  <si>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</si>
  <si>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</si>
  <si>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</si>
  <si>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</si>
  <si>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</si>
  <si>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</si>
  <si>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</si>
  <si>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</si>
  <si>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</si>
  <si>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</si>
  <si>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</si>
  <si>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</si>
  <si>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</si>
  <si>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</si>
  <si>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</si>
  <si>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</si>
  <si>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</si>
  <si>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</si>
  <si>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</si>
  <si>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</si>
  <si>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</si>
  <si>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</si>
  <si>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</si>
  <si>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</si>
  <si>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</si>
  <si>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</si>
  <si>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</si>
  <si>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</si>
  <si>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</si>
  <si>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</si>
  <si>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</si>
  <si>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</si>
  <si>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</si>
  <si>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</si>
  <si>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</si>
  <si>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</si>
  <si>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</si>
  <si>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</si>
  <si>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</si>
  <si>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</si>
  <si>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</si>
  <si>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</si>
  <si>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</si>
  <si>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</si>
  <si>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</si>
  <si>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</si>
  <si>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</si>
  <si>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</si>
  <si>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</si>
  <si>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</si>
  <si>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</si>
  <si>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</si>
  <si>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</si>
  <si>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</si>
  <si>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</si>
  <si>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</si>
  <si>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</si>
  <si>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</si>
  <si>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</si>
  <si>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</si>
  <si>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</si>
  <si>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</si>
  <si>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</si>
  <si>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</si>
  <si>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</si>
  <si>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</si>
  <si>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</si>
  <si>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</si>
  <si>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</si>
  <si>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</si>
  <si>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</si>
  <si>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</si>
  <si>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</si>
  <si>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</si>
  <si>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</si>
  <si>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</si>
  <si>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</si>
  <si>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</si>
  <si>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</si>
  <si>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</si>
  <si>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</si>
  <si>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</si>
  <si>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</si>
  <si>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</si>
  <si>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</si>
  <si>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</si>
  <si>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</si>
  <si>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</si>
  <si>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</si>
  <si>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</si>
  <si>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</si>
  <si>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</si>
  <si>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</si>
  <si>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</si>
  <si>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</si>
  <si>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</si>
  <si>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</si>
  <si>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</si>
  <si>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</si>
  <si>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</si>
  <si>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</si>
  <si>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</si>
  <si>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</si>
  <si>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</si>
  <si>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</si>
  <si>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</si>
  <si>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</si>
  <si>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</si>
  <si>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</si>
  <si>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</si>
  <si>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</si>
  <si>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</si>
  <si>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</si>
  <si>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</si>
  <si>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</si>
  <si>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</si>
  <si>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</si>
  <si>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</si>
  <si>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</si>
  <si>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</si>
  <si>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</si>
  <si>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</si>
  <si>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</si>
  <si>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</si>
  <si>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</si>
  <si>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</si>
  <si>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</si>
  <si>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</si>
  <si>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</si>
  <si>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</si>
  <si>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</si>
  <si>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</si>
  <si>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</si>
  <si>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</si>
  <si>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</si>
  <si>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</si>
  <si>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</si>
  <si>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</si>
  <si>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</si>
  <si>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</si>
  <si>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</si>
  <si>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</si>
  <si>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</si>
  <si>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</si>
  <si>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</si>
  <si>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</si>
  <si>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</si>
  <si>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</si>
  <si>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</si>
  <si>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</si>
  <si>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</si>
  <si>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</si>
  <si>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</si>
  <si>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</si>
  <si>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</si>
  <si>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</si>
  <si>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</si>
  <si>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</si>
  <si>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</si>
  <si>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</si>
  <si>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</si>
  <si>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</si>
  <si>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</si>
  <si>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</si>
  <si>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</si>
  <si>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</si>
  <si>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</si>
  <si>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</si>
  <si>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</si>
  <si>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</si>
  <si>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</si>
  <si>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</si>
  <si>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</si>
  <si>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</si>
  <si>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</si>
  <si>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</si>
  <si>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</si>
  <si>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</si>
  <si>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</si>
  <si>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</si>
  <si>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</si>
  <si>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</si>
  <si>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</si>
  <si>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</si>
  <si>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</si>
  <si>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</si>
  <si>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</si>
  <si>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</si>
  <si>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</si>
  <si>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</si>
  <si>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</si>
  <si>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</si>
  <si>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</si>
  <si>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</si>
  <si>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</si>
  <si>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</si>
  <si>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</si>
  <si>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</si>
  <si>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</si>
  <si>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</si>
  <si>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</si>
  <si>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</si>
  <si>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</si>
  <si>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</si>
  <si>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</si>
  <si>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</si>
  <si>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</si>
  <si>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</si>
  <si>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</si>
  <si>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</si>
  <si>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</si>
  <si>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</si>
  <si>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</si>
  <si>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</si>
  <si>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</si>
  <si>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</si>
  <si>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</si>
  <si>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</si>
  <si>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</si>
  <si>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</si>
  <si>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</si>
  <si>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</si>
  <si>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</si>
  <si>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</si>
  <si>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</si>
  <si>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</si>
  <si>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</si>
  <si>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</si>
  <si>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</si>
  <si>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</si>
  <si>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</si>
  <si>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</si>
  <si>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</si>
  <si>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</si>
  <si>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</si>
  <si>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</si>
  <si>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</si>
  <si>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</si>
  <si>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</si>
  <si>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</si>
  <si>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</si>
  <si>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</si>
  <si>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</si>
  <si>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</si>
  <si>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</si>
  <si>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</si>
  <si>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</si>
  <si>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</si>
  <si>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</si>
  <si>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</si>
  <si>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</si>
  <si>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</si>
  <si>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</si>
  <si>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</si>
  <si>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</si>
  <si>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</si>
  <si>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</si>
  <si>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</si>
  <si>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</si>
  <si>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</si>
  <si>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</si>
  <si>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</si>
  <si>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</si>
  <si>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</si>
  <si>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</si>
  <si>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</si>
  <si>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</si>
  <si>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</si>
  <si>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</si>
  <si>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</si>
  <si>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</si>
  <si>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</si>
  <si>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</si>
  <si>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</si>
  <si>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</si>
  <si>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</si>
  <si>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</si>
  <si>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</si>
  <si>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</si>
  <si>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</si>
  <si>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</si>
  <si>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</si>
  <si>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</si>
  <si>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</si>
  <si>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</si>
  <si>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</si>
  <si>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</si>
  <si>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</si>
  <si>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</si>
  <si>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</si>
  <si>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</si>
  <si>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</si>
  <si>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</si>
  <si>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</si>
  <si>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</si>
  <si>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</si>
  <si>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</si>
  <si>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</si>
  <si>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</si>
  <si>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</si>
  <si>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</si>
  <si>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</si>
  <si>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</si>
  <si>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</si>
  <si>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</si>
  <si>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</si>
  <si>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</si>
  <si>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</si>
  <si>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</si>
  <si>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</si>
  <si>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</si>
  <si>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</si>
  <si>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</si>
  <si>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</si>
  <si>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</si>
  <si>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</si>
  <si>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</si>
  <si>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</si>
  <si>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</si>
  <si>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</si>
  <si>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</si>
  <si>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</si>
  <si>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</si>
  <si>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</si>
  <si>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</si>
  <si>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</si>
  <si>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</si>
  <si>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</si>
  <si>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</si>
  <si>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</si>
  <si>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</si>
  <si>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</si>
  <si>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</si>
  <si>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</si>
  <si>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</si>
  <si>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</si>
  <si>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</si>
  <si>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</si>
  <si>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</si>
  <si>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</si>
  <si>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</si>
  <si>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</si>
  <si>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</si>
  <si>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</si>
  <si>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</si>
  <si>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</si>
  <si>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</si>
  <si>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</si>
  <si>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</si>
  <si>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</si>
  <si>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</si>
  <si>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</si>
  <si>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</si>
  <si>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</si>
  <si>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</si>
  <si>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</si>
  <si>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</si>
  <si>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</si>
  <si>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</si>
  <si>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</si>
  <si>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</si>
  <si>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</si>
  <si>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</si>
  <si>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</si>
  <si>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</si>
  <si>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</si>
  <si>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</si>
  <si>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</si>
  <si>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</si>
  <si>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</si>
  <si>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</si>
  <si>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</si>
  <si>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</si>
  <si>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</si>
  <si>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</si>
  <si>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</si>
  <si>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</si>
  <si>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</si>
  <si>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</si>
  <si>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</si>
  <si>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</si>
  <si>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</si>
  <si>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</si>
  <si>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</si>
  <si>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</si>
  <si>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</si>
  <si>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</si>
  <si>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</si>
  <si>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</si>
  <si>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</si>
  <si>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</si>
  <si>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</si>
  <si>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</si>
  <si>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</si>
  <si>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</si>
  <si>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</si>
  <si>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</si>
  <si>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</si>
  <si>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</si>
  <si>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</si>
  <si>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</si>
  <si>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</si>
  <si>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</si>
  <si>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</si>
  <si>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</si>
  <si>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</si>
  <si>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</si>
  <si>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</si>
  <si>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</si>
  <si>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</si>
  <si>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</si>
  <si>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</si>
  <si>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</si>
  <si>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</si>
  <si>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</si>
  <si>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</si>
  <si>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</si>
  <si>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</si>
  <si>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</si>
  <si>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</si>
  <si>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</si>
  <si>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</si>
  <si>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</si>
  <si>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</si>
  <si>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</si>
  <si>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</si>
  <si>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</si>
  <si>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</si>
  <si>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</si>
  <si>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</si>
  <si>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</si>
  <si>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</si>
  <si>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</si>
  <si>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</si>
  <si>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</si>
  <si>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</si>
  <si>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</si>
  <si>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</si>
  <si>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</si>
  <si>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</si>
  <si>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</si>
  <si>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</si>
  <si>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</si>
  <si>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</si>
  <si>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</si>
  <si>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</si>
  <si>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</si>
  <si>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</si>
  <si>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</si>
  <si>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</si>
  <si>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</si>
  <si>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</si>
  <si>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</si>
  <si>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</si>
  <si>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</si>
  <si>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</si>
  <si>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</si>
  <si>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</si>
  <si>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</si>
  <si>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</si>
  <si>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</si>
  <si>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</si>
  <si>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</si>
  <si>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</si>
  <si>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</si>
  <si>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</si>
  <si>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</si>
  <si>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</si>
  <si>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</si>
  <si>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</si>
  <si>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</si>
  <si>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</si>
  <si>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</si>
  <si>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</si>
  <si>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</si>
  <si>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</si>
  <si>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</si>
  <si>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</si>
  <si>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</si>
  <si>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</si>
  <si>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</si>
  <si>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</si>
  <si>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</si>
  <si>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</si>
  <si>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</si>
  <si>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</si>
  <si>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</si>
  <si>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</si>
  <si>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</si>
  <si>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</si>
  <si>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</si>
  <si>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</si>
  <si>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</si>
  <si>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</si>
  <si>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</si>
  <si>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</si>
  <si>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</si>
  <si>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</si>
  <si>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</si>
  <si>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</si>
  <si>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</si>
  <si>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</si>
  <si>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</si>
  <si>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</si>
  <si>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</si>
  <si>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</si>
  <si>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</si>
  <si>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</si>
  <si>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</si>
  <si>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</si>
  <si>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</si>
  <si>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</si>
  <si>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</si>
  <si>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</si>
  <si>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</si>
  <si>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</si>
  <si>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</si>
  <si>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</si>
  <si>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</si>
  <si>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</si>
  <si>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</si>
  <si>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</si>
  <si>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</si>
  <si>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</si>
  <si>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</si>
  <si>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</si>
  <si>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</si>
  <si>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</si>
  <si>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</si>
  <si>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</si>
  <si>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</si>
  <si>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</si>
  <si>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</si>
  <si>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</si>
  <si>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</si>
  <si>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</si>
  <si>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</si>
  <si>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</si>
  <si>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</si>
  <si>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</si>
  <si>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</si>
  <si>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</si>
  <si>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</si>
  <si>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</si>
  <si>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</si>
  <si>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</si>
  <si>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</si>
  <si>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</si>
  <si>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</si>
  <si>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</si>
  <si>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</si>
  <si>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</si>
  <si>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</si>
  <si>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</si>
  <si>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</si>
  <si>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</si>
  <si>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</si>
  <si>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</si>
  <si>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</si>
  <si>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</si>
  <si>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</si>
  <si>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</si>
  <si>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</si>
  <si>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</si>
  <si>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</si>
  <si>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</si>
  <si>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</si>
  <si>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</si>
  <si>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</si>
  <si>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</si>
  <si>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</si>
  <si>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</si>
  <si>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</si>
  <si>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</si>
  <si>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</si>
  <si>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</si>
  <si>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</si>
  <si>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</si>
  <si>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</si>
  <si>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</si>
  <si>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</si>
  <si>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</si>
  <si>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</si>
  <si>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</si>
  <si>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</si>
  <si>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</si>
  <si>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</si>
  <si>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</si>
  <si>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</si>
  <si>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</si>
  <si>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</si>
  <si>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</si>
  <si>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</si>
  <si>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</si>
  <si>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</si>
  <si>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</si>
  <si>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</si>
  <si>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</si>
  <si>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</si>
  <si>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</si>
  <si>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</si>
  <si>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</si>
  <si>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</si>
  <si>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</si>
  <si>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</si>
  <si>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</si>
  <si>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</si>
  <si>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</si>
  <si>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</si>
  <si>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</si>
  <si>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</si>
  <si>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</si>
  <si>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</si>
  <si>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</si>
  <si>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</si>
  <si>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</si>
  <si>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</si>
  <si>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</si>
  <si>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</si>
  <si>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</si>
  <si>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</si>
  <si>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</si>
  <si>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</si>
  <si>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</si>
  <si>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</si>
  <si>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</si>
  <si>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</si>
  <si>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</si>
  <si>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</si>
  <si>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</si>
  <si>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</si>
  <si>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</si>
  <si>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</si>
  <si>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</si>
  <si>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</si>
  <si>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</si>
  <si>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</si>
  <si>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</si>
  <si>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</si>
  <si>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</si>
  <si>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</si>
  <si>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</si>
  <si>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</si>
  <si>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</si>
  <si>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</si>
  <si>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</si>
  <si>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</si>
  <si>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</si>
  <si>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</si>
  <si>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</si>
  <si>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</si>
  <si>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</si>
  <si>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</si>
  <si>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</si>
  <si>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</si>
  <si>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</si>
  <si>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</si>
  <si>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</si>
  <si>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</si>
  <si>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</si>
  <si>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</si>
  <si>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</si>
  <si>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</si>
  <si>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</si>
  <si>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</si>
  <si>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</si>
  <si>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</si>
  <si>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</si>
  <si>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</si>
  <si>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</si>
  <si>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</si>
  <si>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</si>
  <si>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</si>
  <si>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</si>
  <si>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</si>
  <si>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</si>
  <si>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</si>
  <si>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</si>
  <si>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</si>
  <si>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</si>
  <si>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</si>
  <si>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</si>
  <si>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</si>
  <si>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</si>
  <si>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</si>
  <si>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</si>
  <si>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</si>
  <si>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</si>
  <si>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</si>
  <si>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</si>
  <si>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</si>
  <si>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</si>
  <si>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</si>
  <si>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</si>
  <si>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</si>
  <si>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</si>
  <si>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</si>
  <si>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</si>
  <si>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</si>
  <si>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</si>
  <si>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</si>
  <si>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</si>
  <si>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</si>
  <si>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</si>
  <si>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</si>
  <si>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</si>
  <si>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</si>
  <si>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</si>
  <si>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</si>
  <si>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</si>
  <si>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</si>
  <si>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</si>
  <si>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</si>
  <si>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</si>
  <si>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</si>
  <si>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</si>
  <si>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</si>
  <si>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</si>
  <si>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</si>
  <si>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</si>
  <si>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</si>
  <si>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</si>
  <si>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</si>
  <si>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</si>
  <si>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</si>
  <si>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</si>
  <si>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</si>
  <si>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</si>
  <si>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</si>
  <si>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</si>
  <si>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</si>
  <si>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</si>
  <si>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</si>
  <si>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</si>
  <si>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</si>
  <si>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</si>
  <si>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</si>
  <si>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</si>
  <si>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</si>
  <si>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</si>
  <si>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</si>
  <si>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</si>
  <si>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</si>
  <si>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</si>
  <si>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</si>
  <si>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</si>
  <si>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</si>
  <si>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</si>
  <si>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</si>
  <si>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</si>
  <si>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</si>
  <si>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</si>
  <si>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</si>
  <si>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</si>
  <si>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</si>
  <si>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</si>
  <si>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</si>
  <si>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</si>
  <si>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</si>
  <si>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</si>
  <si>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</si>
  <si>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</si>
  <si>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</si>
  <si>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</si>
  <si>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</si>
  <si>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</si>
  <si>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</si>
  <si>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</si>
  <si>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</si>
  <si>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</si>
  <si>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</si>
  <si>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</si>
  <si>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</si>
  <si>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</si>
  <si>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</si>
  <si>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</si>
  <si>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</si>
  <si>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</si>
  <si>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</si>
  <si>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</si>
  <si>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</si>
  <si>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</si>
  <si>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</si>
  <si>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</si>
  <si>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</si>
  <si>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</si>
  <si>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</si>
  <si>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</si>
  <si>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</si>
  <si>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</si>
  <si>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</si>
  <si>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</si>
  <si>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</si>
  <si>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</si>
  <si>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</si>
  <si>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</si>
  <si>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</si>
  <si>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</si>
  <si>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</si>
  <si>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</si>
  <si>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</si>
  <si>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</si>
  <si>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</si>
  <si>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</si>
  <si>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</si>
  <si>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</si>
  <si>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</si>
  <si>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</si>
  <si>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</si>
  <si>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</si>
  <si>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</si>
  <si>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</si>
  <si>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</si>
  <si>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</si>
  <si>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</si>
  <si>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</si>
  <si>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</si>
  <si>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</si>
  <si>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</si>
  <si>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</si>
  <si>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</si>
  <si>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</si>
  <si>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</si>
  <si>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</si>
  <si>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</si>
  <si>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</si>
  <si>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</si>
  <si>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</si>
  <si>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</si>
  <si>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</si>
  <si>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</si>
  <si>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</si>
  <si>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</si>
  <si>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</si>
  <si>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</si>
  <si>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</si>
  <si>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</si>
  <si>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</si>
  <si>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</si>
  <si>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</si>
  <si>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</si>
  <si>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</si>
  <si>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</si>
  <si>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</si>
  <si>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</si>
  <si>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</si>
  <si>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</si>
  <si>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</si>
  <si>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</si>
  <si>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</si>
  <si>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</si>
  <si>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</si>
  <si>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</si>
  <si>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</si>
  <si>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</si>
  <si>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</si>
  <si>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</si>
  <si>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</si>
  <si>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</si>
  <si>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</si>
  <si>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</si>
  <si>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</si>
  <si>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</si>
  <si>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</si>
  <si>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</si>
  <si>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</si>
  <si>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</si>
  <si>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</si>
  <si>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</si>
  <si>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</si>
  <si>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</si>
  <si>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</si>
  <si>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</si>
  <si>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</si>
  <si>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</si>
  <si>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</si>
  <si>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</si>
  <si>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</si>
  <si>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</si>
  <si>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</si>
  <si>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</si>
  <si>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</si>
  <si>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</si>
  <si>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</si>
  <si>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</si>
  <si>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</si>
  <si>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</si>
  <si>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</si>
  <si>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</si>
  <si>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</si>
  <si>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</si>
  <si>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</si>
  <si>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</si>
  <si>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</si>
  <si>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</si>
  <si>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</si>
  <si>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</si>
  <si>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</si>
  <si>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</si>
  <si>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</si>
  <si>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</si>
  <si>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</si>
  <si>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</si>
  <si>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</si>
  <si>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</si>
  <si>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</si>
  <si>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</si>
  <si>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</si>
  <si>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</si>
  <si>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</si>
  <si>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</si>
  <si>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</si>
  <si>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</si>
  <si>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</si>
  <si>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</si>
  <si>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</si>
  <si>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</si>
  <si>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</si>
  <si>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</si>
  <si>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</si>
  <si>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</si>
  <si>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</si>
  <si>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</si>
  <si>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</si>
  <si>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</si>
  <si>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</si>
  <si>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</si>
  <si>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</si>
  <si>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</si>
  <si>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</si>
  <si>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</si>
  <si>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</si>
  <si>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</si>
  <si>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</si>
  <si>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</si>
  <si>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</si>
  <si>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</si>
  <si>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</si>
  <si>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</si>
  <si>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</si>
  <si>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</si>
  <si>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</si>
  <si>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</si>
  <si>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</si>
  <si>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</si>
  <si>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</si>
  <si>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</si>
  <si>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</si>
  <si>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</si>
  <si>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</si>
  <si>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</si>
  <si>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</si>
  <si>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</si>
  <si>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</si>
  <si>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</si>
  <si>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</si>
  <si>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</si>
  <si>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</si>
  <si>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</si>
  <si>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</si>
  <si>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</si>
  <si>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</si>
  <si>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</si>
  <si>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</si>
  <si>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</si>
  <si>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</si>
  <si>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</si>
  <si>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</si>
  <si>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</si>
  <si>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</si>
  <si>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</si>
  <si>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</si>
  <si>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</si>
  <si>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</si>
  <si>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</si>
  <si>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</si>
  <si>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</si>
  <si>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</si>
  <si>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</si>
  <si>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</si>
  <si>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</si>
  <si>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</si>
  <si>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</si>
  <si>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</si>
  <si>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</si>
  <si>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</si>
  <si>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</si>
  <si>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</si>
  <si>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</si>
  <si>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</si>
  <si>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</si>
  <si>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</si>
  <si>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</si>
  <si>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</si>
  <si>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</si>
  <si>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</si>
  <si>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</si>
  <si>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</si>
  <si>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</si>
  <si>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</si>
  <si>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</si>
  <si>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</si>
  <si>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</si>
  <si>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</si>
  <si>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</si>
  <si>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</si>
  <si>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</si>
  <si>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</si>
  <si>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</si>
  <si>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</si>
  <si>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</si>
  <si>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</si>
  <si>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</si>
  <si>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</si>
  <si>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</si>
  <si>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</si>
  <si>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</si>
  <si>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</si>
  <si>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</si>
  <si>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</si>
  <si>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</si>
  <si>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</si>
  <si>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</si>
  <si>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</si>
  <si>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</si>
  <si>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</si>
  <si>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</si>
  <si>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</si>
  <si>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</si>
  <si>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</si>
  <si>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</si>
  <si>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</si>
  <si>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</si>
  <si>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</si>
  <si>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</si>
  <si>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</si>
  <si>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</si>
  <si>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</si>
  <si>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</si>
  <si>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</si>
  <si>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</si>
  <si>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</si>
  <si>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</si>
  <si>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</si>
  <si>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</si>
  <si>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</si>
  <si>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</si>
  <si>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</si>
  <si>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</si>
  <si>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</si>
  <si>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</si>
  <si>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</si>
  <si>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</si>
  <si>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</si>
  <si>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</si>
  <si>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</si>
  <si>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</si>
  <si>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</si>
  <si>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</si>
  <si>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</si>
  <si>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</si>
  <si>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</si>
  <si>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</si>
  <si>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</si>
  <si>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</si>
  <si>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</si>
  <si>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</si>
  <si>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</si>
  <si>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</si>
  <si>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</si>
  <si>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</si>
  <si>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</si>
  <si>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</si>
  <si>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</si>
  <si>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</si>
  <si>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</si>
  <si>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</si>
  <si>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</si>
  <si>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</si>
  <si>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</si>
  <si>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</si>
  <si>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</si>
  <si>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</si>
  <si>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</si>
  <si>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</si>
  <si>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</si>
  <si>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</si>
  <si>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</si>
  <si>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</si>
  <si>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</si>
  <si>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</si>
  <si>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</si>
  <si>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</si>
  <si>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</si>
  <si>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</si>
  <si>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</si>
  <si>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</si>
  <si>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</si>
  <si>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</si>
  <si>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</si>
  <si>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</si>
  <si>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</si>
  <si>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</si>
  <si>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</si>
  <si>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</si>
  <si>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</si>
  <si>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</si>
  <si>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</si>
  <si>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</si>
  <si>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</si>
  <si>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</si>
  <si>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</si>
  <si>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</si>
  <si>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</si>
  <si>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</si>
  <si>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</si>
  <si>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</si>
  <si>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</si>
  <si>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</si>
  <si>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</si>
  <si>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</si>
  <si>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</si>
  <si>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</si>
  <si>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</si>
  <si>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</si>
  <si>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</si>
  <si>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</si>
  <si>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</si>
  <si>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</si>
  <si>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</si>
  <si>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</si>
  <si>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</si>
  <si>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</si>
  <si>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</si>
  <si>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</si>
  <si>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</si>
  <si>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</si>
  <si>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</si>
  <si>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</si>
  <si>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</si>
  <si>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</si>
  <si>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</si>
  <si>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</si>
  <si>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</si>
  <si>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</si>
  <si>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</si>
  <si>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</si>
  <si>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</si>
  <si>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</si>
  <si>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</si>
  <si>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</si>
  <si>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</si>
  <si>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</si>
  <si>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</si>
  <si>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</si>
  <si>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</si>
  <si>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</si>
  <si>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</si>
  <si>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</si>
  <si>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</si>
  <si>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</si>
  <si>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</si>
  <si>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</si>
  <si>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</si>
  <si>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</si>
  <si>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</si>
  <si>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</si>
  <si>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</si>
  <si>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</si>
  <si>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</si>
  <si>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</si>
  <si>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</si>
  <si>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</si>
  <si>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</si>
  <si>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</si>
  <si>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</si>
  <si>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</si>
  <si>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</si>
  <si>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</si>
  <si>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</si>
  <si>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</si>
  <si>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</si>
  <si>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</si>
  <si>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</si>
  <si>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</si>
  <si>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</si>
  <si>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</si>
  <si>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</si>
  <si>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</si>
  <si>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</si>
  <si>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</si>
  <si>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</si>
  <si>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</si>
  <si>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</si>
  <si>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</si>
  <si>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</si>
  <si>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</si>
  <si>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</si>
  <si>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</si>
  <si>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</si>
  <si>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</si>
  <si>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</si>
  <si>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</si>
  <si>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</si>
  <si>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</si>
  <si>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</si>
  <si>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</si>
  <si>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</si>
  <si>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</si>
  <si>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</si>
  <si>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</si>
  <si>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</si>
  <si>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</si>
  <si>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</si>
  <si>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</si>
  <si>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</si>
  <si>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</si>
  <si>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</si>
  <si>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</si>
  <si>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</si>
  <si>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</si>
  <si>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</si>
  <si>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</si>
  <si>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</si>
  <si>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</si>
  <si>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</si>
  <si>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</si>
  <si>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</si>
  <si>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</si>
  <si>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</si>
  <si>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</si>
  <si>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</si>
  <si>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</si>
  <si>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</si>
  <si>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</si>
  <si>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</si>
  <si>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</si>
  <si>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</si>
  <si>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</si>
  <si>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</si>
  <si>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</si>
  <si>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</si>
  <si>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</si>
  <si>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</si>
  <si>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</si>
  <si>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</si>
  <si>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</si>
  <si>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</si>
  <si>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</si>
  <si>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</si>
  <si>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</si>
  <si>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</si>
  <si>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</si>
  <si>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</si>
  <si>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</si>
  <si>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</si>
  <si>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</si>
  <si>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</si>
  <si>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</si>
  <si>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</si>
  <si>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</si>
  <si>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</si>
  <si>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</si>
  <si>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</si>
  <si>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</si>
  <si>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</si>
  <si>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</si>
  <si>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</si>
  <si>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</si>
  <si>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</si>
  <si>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</si>
  <si>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</si>
  <si>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</si>
  <si>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</si>
  <si>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</si>
  <si>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</si>
  <si>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</si>
  <si>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</si>
  <si>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</si>
  <si>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</si>
  <si>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</si>
  <si>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</si>
  <si>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</si>
  <si>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</si>
  <si>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</si>
  <si>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</si>
  <si>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</si>
  <si>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</si>
  <si>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</si>
  <si>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</si>
  <si>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</si>
  <si>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</si>
  <si>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</si>
  <si>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</si>
  <si>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</si>
  <si>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</si>
  <si>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</si>
  <si>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</si>
  <si>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</si>
  <si>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</si>
  <si>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</si>
  <si>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</si>
  <si>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</si>
  <si>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</si>
  <si>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</si>
  <si>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</si>
  <si>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</si>
  <si>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</si>
  <si>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</si>
  <si>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</si>
  <si>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</si>
  <si>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</si>
  <si>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</si>
  <si>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</si>
  <si>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</si>
  <si>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</si>
  <si>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</si>
  <si>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</si>
  <si>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</si>
  <si>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</si>
  <si>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</si>
  <si>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</si>
  <si>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</si>
  <si>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</si>
  <si>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</si>
  <si>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</si>
  <si>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</si>
  <si>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</si>
  <si>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</si>
  <si>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</si>
  <si>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</si>
  <si>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</si>
  <si>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</si>
  <si>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</si>
  <si>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</si>
  <si>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</si>
  <si>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</si>
  <si>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</si>
  <si>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</si>
  <si>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</si>
  <si>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</si>
  <si>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</si>
  <si>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</si>
  <si>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</si>
  <si>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</si>
  <si>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</si>
  <si>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</si>
  <si>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</si>
  <si>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</si>
  <si>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</si>
  <si>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</si>
  <si>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</si>
  <si>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</si>
  <si>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</si>
  <si>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</si>
  <si>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</si>
  <si>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</si>
  <si>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</si>
  <si>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</si>
  <si>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</si>
  <si>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</si>
  <si>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</si>
  <si>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</si>
  <si>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</si>
  <si>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</si>
  <si>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</si>
  <si>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</si>
  <si>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</si>
  <si>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</si>
  <si>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</si>
  <si>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</si>
  <si>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</si>
  <si>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</si>
  <si>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</si>
  <si>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</si>
  <si>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</si>
  <si>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</si>
  <si>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</si>
  <si>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</si>
  <si>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</si>
  <si>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</si>
  <si>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</si>
  <si>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</si>
  <si>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</si>
  <si>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</si>
  <si>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</si>
  <si>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</si>
  <si>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</si>
  <si>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</si>
  <si>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</si>
  <si>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</si>
  <si>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</si>
  <si>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</si>
  <si>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</si>
  <si>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</si>
  <si>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</si>
  <si>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</si>
  <si>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</si>
  <si>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</si>
  <si>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</si>
  <si>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</si>
  <si>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</si>
  <si>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</si>
  <si>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</si>
  <si>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</si>
  <si>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</si>
  <si>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</si>
  <si>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</si>
  <si>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</si>
  <si>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</si>
  <si>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</si>
  <si>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</si>
  <si>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</si>
  <si>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</si>
  <si>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</si>
  <si>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</si>
  <si>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</si>
  <si>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</si>
  <si>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</si>
  <si>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</si>
  <si>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</si>
  <si>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</si>
  <si>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</si>
  <si>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</si>
  <si>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</si>
  <si>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</si>
  <si>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</si>
  <si>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</si>
  <si>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</si>
  <si>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</si>
  <si>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</si>
  <si>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</si>
  <si>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</si>
  <si>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</si>
  <si>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</si>
  <si>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</si>
  <si>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</si>
  <si>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</si>
  <si>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</si>
  <si>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</si>
  <si>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</si>
  <si>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</si>
  <si>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</si>
  <si>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</si>
  <si>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</si>
  <si>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</si>
  <si>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</si>
  <si>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</si>
  <si>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</si>
  <si>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</si>
  <si>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</si>
  <si>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</si>
  <si>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</si>
  <si>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</si>
  <si>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</si>
  <si>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</si>
  <si>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</si>
  <si>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</si>
  <si>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</si>
  <si>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</si>
  <si>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</si>
  <si>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</si>
  <si>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</si>
  <si>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</si>
  <si>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</si>
  <si>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</si>
  <si>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</si>
  <si>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</si>
  <si>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</si>
  <si>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</si>
  <si>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</si>
  <si>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</si>
  <si>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</si>
  <si>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</si>
  <si>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</si>
  <si>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</si>
  <si>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</si>
  <si>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</si>
  <si>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</si>
  <si>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</si>
  <si>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</si>
  <si>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</si>
  <si>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</si>
  <si>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</si>
  <si>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</si>
  <si>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</si>
  <si>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</si>
  <si>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</si>
  <si>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</si>
  <si>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</si>
  <si>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</si>
  <si>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</si>
  <si>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</si>
  <si>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</si>
  <si>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</si>
  <si>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</si>
  <si>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</si>
  <si>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</si>
  <si>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</si>
  <si>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</si>
  <si>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</si>
  <si>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</si>
  <si>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</si>
  <si>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</si>
  <si>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</si>
  <si>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</si>
  <si>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</si>
  <si>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</si>
  <si>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</si>
  <si>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</si>
  <si>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</si>
  <si>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</si>
  <si>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</si>
  <si>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</si>
  <si>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</si>
  <si>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</si>
  <si>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</si>
  <si>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</si>
  <si>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</si>
  <si>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</si>
  <si>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</si>
  <si>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</si>
  <si>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</si>
  <si>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</si>
  <si>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</si>
  <si>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</si>
  <si>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</si>
  <si>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</si>
  <si>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</si>
  <si>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</si>
  <si>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</si>
  <si>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</si>
  <si>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</si>
  <si>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</si>
  <si>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</si>
  <si>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</si>
  <si>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</si>
  <si>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</si>
  <si>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</si>
  <si>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</si>
  <si>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</si>
  <si>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</si>
  <si>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</si>
  <si>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</si>
  <si>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</si>
  <si>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</si>
  <si>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</si>
  <si>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</si>
  <si>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</si>
  <si>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</si>
  <si>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</si>
  <si>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</si>
  <si>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</si>
  <si>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</si>
  <si>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</si>
  <si>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</si>
  <si>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</si>
  <si>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</si>
  <si>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</si>
  <si>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</si>
  <si>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</si>
  <si>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</si>
  <si>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</si>
  <si>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</si>
  <si>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</si>
  <si>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</si>
  <si>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</si>
  <si>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</si>
  <si>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</si>
  <si>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</si>
  <si>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</si>
  <si>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</si>
  <si>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</si>
  <si>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</si>
  <si>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</si>
  <si>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</si>
  <si>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</si>
  <si>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</si>
  <si>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</si>
  <si>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</si>
  <si>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</si>
  <si>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</si>
  <si>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</si>
  <si>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</si>
  <si>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</si>
  <si>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</si>
  <si>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</si>
  <si>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</si>
  <si>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</si>
  <si>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</si>
  <si>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</si>
  <si>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</si>
  <si>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</si>
  <si>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</si>
  <si>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</si>
  <si>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</si>
  <si>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</si>
  <si>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</si>
  <si>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</si>
  <si>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</si>
  <si>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</si>
  <si>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</si>
  <si>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</si>
  <si>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</si>
  <si>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</si>
  <si>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</si>
  <si>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</si>
  <si>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</si>
  <si>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</si>
  <si>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</si>
  <si>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</si>
  <si>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</si>
  <si>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</si>
  <si>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</si>
  <si>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</si>
  <si>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</si>
  <si>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</si>
  <si>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</si>
  <si>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</si>
  <si>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</si>
  <si>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</si>
  <si>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</si>
  <si>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</si>
  <si>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</si>
  <si>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</si>
  <si>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</si>
  <si>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</si>
  <si>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</si>
  <si>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</si>
  <si>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</si>
  <si>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</si>
  <si>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</si>
  <si>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</si>
  <si>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</si>
  <si>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</si>
  <si>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</si>
  <si>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</si>
  <si>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</si>
  <si>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</si>
  <si>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</si>
  <si>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</si>
  <si>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</si>
  <si>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</si>
  <si>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</si>
  <si>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</si>
  <si>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</si>
  <si>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</si>
  <si>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</si>
  <si>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</si>
  <si>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</si>
  <si>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</si>
  <si>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</si>
  <si>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</si>
  <si>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</si>
  <si>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</si>
  <si>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</si>
  <si>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</si>
  <si>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</si>
  <si>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</si>
  <si>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</si>
  <si>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</si>
  <si>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</si>
  <si>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</si>
  <si>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</si>
  <si>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</si>
  <si>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</si>
  <si>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</si>
  <si>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</si>
  <si>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</si>
  <si>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</si>
  <si>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</si>
  <si>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</si>
  <si>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</si>
  <si>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</si>
  <si>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</si>
  <si>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</si>
  <si>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</si>
  <si>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</si>
  <si>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</si>
  <si>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</si>
  <si>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</si>
  <si>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</si>
  <si>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</si>
  <si>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</si>
  <si>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</si>
  <si>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</si>
  <si>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</si>
  <si>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</si>
  <si>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</si>
  <si>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</si>
  <si>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</si>
  <si>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</si>
  <si>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</si>
  <si>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</si>
  <si>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</si>
  <si>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</si>
  <si>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</si>
  <si>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</si>
  <si>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</si>
  <si>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</si>
  <si>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</si>
  <si>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</si>
  <si>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</si>
  <si>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</si>
  <si>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</si>
  <si>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</si>
  <si>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</si>
  <si>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</si>
  <si>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</si>
  <si>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</si>
  <si>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</si>
  <si>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</si>
  <si>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</si>
  <si>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</si>
  <si>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</si>
  <si>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</si>
  <si>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</si>
  <si>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</si>
  <si>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</si>
  <si>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</si>
  <si>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</si>
  <si>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</si>
  <si>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</si>
  <si>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</si>
  <si>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</si>
  <si>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</si>
  <si>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</si>
  <si>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</si>
  <si>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</si>
  <si>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</si>
  <si>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</si>
  <si>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</si>
  <si>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</si>
  <si>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</si>
  <si>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</si>
  <si>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</si>
  <si>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</si>
  <si>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</si>
  <si>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</si>
  <si>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</si>
  <si>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</si>
  <si>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</si>
  <si>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</si>
  <si>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</si>
  <si>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</si>
  <si>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</si>
  <si>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</si>
  <si>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</si>
  <si>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</si>
  <si>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</si>
  <si>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</si>
  <si>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</si>
  <si>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</si>
  <si>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</si>
  <si>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</si>
  <si>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</si>
  <si>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</si>
  <si>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</si>
  <si>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</si>
  <si>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</si>
  <si>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</si>
  <si>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</si>
  <si>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</si>
  <si>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</si>
  <si>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</si>
  <si>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</si>
  <si>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</si>
  <si>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</si>
  <si>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</si>
  <si>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</si>
  <si>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</si>
  <si>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</si>
  <si>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</si>
  <si>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</si>
  <si>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</si>
  <si>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</si>
  <si>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</si>
  <si>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</si>
  <si>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</si>
  <si>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</si>
  <si>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</si>
  <si>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</si>
  <si>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</si>
  <si>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</si>
  <si>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</si>
  <si>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</si>
  <si>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</si>
  <si>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</si>
  <si>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</si>
  <si>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</si>
  <si>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</si>
  <si>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</si>
  <si>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</si>
  <si>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</si>
  <si>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</si>
  <si>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</si>
  <si>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</si>
  <si>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</si>
  <si>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</si>
  <si>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</si>
  <si>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</si>
  <si>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</si>
  <si>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</si>
  <si>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</si>
  <si>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</si>
  <si>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</si>
  <si>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</si>
  <si>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</si>
  <si>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</si>
  <si>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</si>
  <si>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</si>
  <si>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</si>
  <si>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</si>
  <si>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</si>
  <si>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</si>
  <si>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</si>
  <si>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</si>
  <si>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</si>
  <si>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</si>
  <si>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</si>
  <si>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</si>
  <si>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</si>
  <si>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</si>
  <si>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</si>
  <si>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</si>
  <si>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</si>
  <si>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</si>
  <si>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</si>
  <si>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</si>
  <si>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</si>
  <si>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</si>
  <si>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</si>
  <si>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</si>
  <si>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</si>
  <si>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</si>
  <si>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</si>
  <si>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</si>
  <si>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</si>
  <si>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</si>
  <si>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</si>
  <si>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</si>
  <si>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</si>
  <si>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</si>
  <si>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</si>
  <si>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</si>
  <si>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</si>
  <si>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</si>
  <si>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</si>
  <si>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</si>
  <si>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</si>
  <si>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</si>
  <si>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</si>
  <si>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</si>
  <si>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</si>
  <si>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</si>
  <si>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</si>
  <si>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</si>
  <si>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</si>
  <si>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</si>
  <si>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</si>
  <si>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</si>
  <si>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</si>
  <si>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</si>
  <si>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</si>
  <si>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</si>
  <si>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</si>
  <si>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</si>
  <si>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</si>
  <si>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</si>
  <si>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</si>
  <si>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</si>
  <si>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</si>
  <si>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</si>
  <si>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</si>
  <si>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</si>
  <si>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</si>
  <si>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</si>
  <si>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</si>
  <si>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</si>
  <si>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</si>
  <si>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</si>
  <si>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</si>
  <si>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</si>
  <si>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</si>
  <si>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</si>
  <si>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</si>
  <si>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</si>
  <si>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</si>
  <si>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</si>
  <si>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</si>
  <si>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</si>
  <si>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</si>
  <si>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</si>
  <si>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</si>
  <si>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</si>
  <si>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</si>
  <si>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</si>
  <si>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</si>
  <si>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</si>
  <si>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</si>
  <si>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</si>
  <si>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</si>
  <si>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</si>
  <si>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</si>
  <si>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</si>
  <si>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</si>
  <si>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</si>
  <si>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</si>
  <si>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</si>
  <si>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</si>
  <si>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</si>
  <si>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</si>
  <si>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</si>
  <si>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</si>
  <si>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</si>
  <si>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</si>
  <si>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</si>
  <si>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</si>
  <si>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</si>
  <si>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</si>
  <si>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</si>
  <si>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</si>
  <si>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</si>
  <si>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</si>
  <si>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</si>
  <si>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</si>
  <si>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</si>
  <si>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</si>
  <si>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</si>
  <si>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</si>
  <si>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</si>
  <si>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</si>
  <si>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</si>
  <si>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</si>
  <si>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</si>
  <si>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</si>
  <si>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</si>
  <si>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</si>
  <si>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</si>
  <si>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</si>
  <si>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</si>
  <si>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</si>
  <si>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</si>
  <si>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</si>
  <si>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</si>
  <si>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</si>
  <si>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</si>
  <si>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</si>
  <si>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</si>
  <si>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</si>
  <si>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</si>
  <si>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</si>
  <si>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</si>
  <si>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</si>
  <si>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</si>
  <si>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</si>
  <si>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</si>
  <si>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</si>
  <si>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</si>
  <si>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</si>
  <si>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</si>
  <si>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</si>
  <si>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</si>
  <si>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</si>
  <si>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</si>
  <si>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</si>
  <si>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</si>
  <si>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</si>
  <si>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</si>
  <si>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</si>
  <si>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</si>
  <si>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</si>
  <si>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</si>
  <si>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</si>
  <si>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</si>
  <si>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</si>
  <si>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</si>
  <si>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</si>
  <si>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</si>
  <si>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</si>
  <si>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</si>
  <si>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</si>
  <si>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</si>
  <si>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</si>
  <si>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</si>
  <si>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</si>
  <si>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</si>
  <si>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</si>
  <si>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</si>
  <si>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</si>
  <si>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</si>
  <si>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</si>
  <si>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</si>
  <si>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</si>
  <si>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</si>
  <si>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</si>
  <si>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</si>
  <si>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</si>
  <si>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</si>
  <si>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</si>
  <si>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</si>
  <si>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</si>
  <si>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</si>
  <si>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</si>
  <si>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</si>
  <si>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</si>
  <si>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</si>
  <si>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</si>
  <si>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</si>
  <si>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</si>
  <si>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</si>
  <si>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</si>
  <si>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</si>
  <si>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</si>
  <si>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</si>
  <si>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</si>
  <si>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</si>
  <si>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</si>
  <si>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</si>
  <si>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</si>
  <si>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</si>
  <si>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</si>
  <si>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</si>
  <si>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</si>
  <si>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</si>
  <si>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</si>
  <si>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</si>
  <si>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</si>
  <si>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</si>
  <si>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</si>
  <si>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</si>
  <si>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</si>
  <si>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</si>
  <si>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</si>
  <si>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</si>
  <si>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</si>
  <si>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</si>
  <si>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</si>
  <si>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</si>
  <si>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</si>
  <si>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</si>
  <si>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</si>
  <si>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</si>
  <si>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</si>
  <si>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</si>
  <si>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</si>
  <si>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</si>
  <si>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</si>
  <si>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</si>
  <si>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</si>
  <si>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</si>
  <si>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</si>
  <si>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</si>
  <si>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</si>
  <si>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</si>
  <si>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</si>
  <si>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</si>
  <si>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</si>
  <si>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</si>
  <si>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</si>
  <si>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</si>
  <si>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</si>
  <si>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</si>
  <si>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</si>
  <si>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</si>
  <si>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</si>
  <si>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</si>
  <si>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</si>
  <si>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</si>
  <si>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</si>
  <si>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</si>
  <si>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</si>
  <si>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</si>
  <si>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</si>
  <si>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</si>
  <si>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</si>
  <si>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</si>
  <si>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</si>
  <si>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</si>
  <si>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</si>
  <si>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</si>
  <si>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</si>
  <si>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</si>
  <si>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</si>
  <si>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</si>
  <si>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</si>
  <si>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</si>
  <si>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</si>
  <si>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</si>
  <si>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</si>
  <si>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</si>
  <si>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</si>
  <si>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</si>
  <si>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</si>
  <si>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</si>
  <si>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</si>
  <si>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</si>
  <si>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</si>
  <si>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</si>
  <si>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</si>
  <si>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</si>
  <si>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</si>
  <si>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</si>
  <si>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</si>
  <si>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</si>
  <si>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</si>
  <si>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</si>
  <si>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</si>
  <si>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</si>
  <si>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</si>
  <si>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</si>
  <si>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</si>
  <si>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</si>
  <si>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</si>
  <si>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</si>
  <si>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</si>
  <si>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</si>
  <si>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</si>
  <si>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</si>
  <si>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</si>
  <si>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</si>
  <si>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</si>
  <si>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</si>
  <si>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</si>
  <si>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</si>
  <si>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</si>
  <si>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</si>
  <si>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</si>
  <si>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</si>
  <si>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</si>
  <si>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</si>
  <si>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</si>
  <si>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</si>
  <si>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</si>
  <si>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</si>
  <si>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</si>
  <si>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</si>
  <si>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</si>
  <si>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</si>
  <si>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</si>
  <si>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</si>
  <si>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</si>
  <si>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</si>
  <si>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</si>
  <si>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</si>
  <si>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</si>
  <si>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</si>
  <si>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</si>
  <si>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</si>
  <si>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</si>
  <si>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</si>
  <si>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</si>
  <si>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</si>
  <si>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</si>
  <si>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</si>
  <si>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</si>
  <si>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</si>
  <si>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</si>
  <si>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</si>
  <si>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</si>
  <si>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</si>
  <si>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</si>
  <si>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</si>
  <si>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</si>
  <si>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</si>
  <si>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</si>
  <si>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</si>
  <si>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</si>
  <si>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</si>
  <si>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</si>
  <si>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</si>
  <si>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</si>
  <si>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</si>
  <si>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</si>
  <si>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</si>
  <si>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</si>
  <si>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</si>
  <si>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</si>
  <si>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</si>
  <si>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</si>
  <si>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</si>
  <si>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</si>
  <si>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</si>
  <si>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</si>
  <si>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</si>
  <si>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</si>
  <si>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</si>
  <si>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</si>
  <si>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</si>
  <si>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</si>
  <si>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</si>
  <si>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</si>
  <si>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</si>
  <si>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</si>
  <si>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</si>
  <si>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</si>
  <si>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</si>
  <si>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</si>
  <si>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</si>
  <si>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</si>
  <si>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</si>
  <si>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</si>
  <si>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</si>
  <si>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</si>
  <si>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</si>
  <si>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</si>
  <si>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</si>
  <si>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</si>
  <si>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</si>
  <si>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</si>
  <si>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</si>
  <si>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</si>
  <si>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</si>
  <si>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</si>
  <si>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</si>
  <si>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</si>
  <si>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</si>
  <si>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</si>
  <si>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</si>
  <si>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</si>
  <si>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</si>
  <si>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</si>
  <si>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</si>
  <si>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</si>
  <si>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</si>
  <si>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</si>
  <si>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</si>
  <si>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</si>
  <si>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</si>
  <si>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</si>
  <si>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</si>
  <si>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</si>
  <si>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</si>
  <si>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</si>
  <si>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</si>
  <si>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</si>
  <si>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</si>
  <si>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</si>
  <si>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</si>
  <si>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</si>
  <si>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</si>
  <si>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</si>
  <si>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</si>
  <si>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</si>
  <si>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</si>
  <si>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</si>
  <si>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</si>
  <si>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</si>
  <si>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</si>
  <si>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</si>
  <si>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</si>
  <si>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</si>
  <si>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</si>
  <si>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</si>
  <si>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</si>
  <si>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</si>
  <si>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</si>
  <si>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</si>
  <si>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</si>
  <si>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</si>
  <si>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</si>
  <si>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</si>
  <si>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</si>
  <si>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</si>
  <si>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</si>
  <si>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</si>
  <si>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</si>
  <si>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</si>
  <si>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</si>
  <si>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</si>
  <si>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</si>
  <si>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</si>
  <si>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</si>
  <si>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</si>
  <si>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</si>
  <si>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</si>
  <si>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</si>
  <si>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</si>
  <si>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</si>
  <si>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</si>
  <si>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</si>
  <si>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</si>
  <si>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</si>
  <si>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</si>
  <si>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</si>
  <si>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</si>
  <si>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</si>
  <si>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</si>
  <si>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</si>
  <si>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</si>
  <si>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</si>
  <si>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</si>
  <si>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</si>
  <si>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</si>
  <si>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</si>
  <si>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</si>
  <si>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</si>
  <si>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</si>
  <si>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</si>
  <si>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</si>
  <si>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</si>
  <si>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</si>
  <si>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</si>
  <si>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</si>
  <si>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</si>
  <si>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</si>
  <si>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</si>
  <si>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</si>
  <si>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</si>
  <si>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</si>
  <si>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</si>
  <si>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</si>
  <si>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</si>
  <si>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</si>
  <si>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</si>
  <si>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</si>
  <si>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</si>
  <si>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</si>
  <si>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</si>
  <si>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</si>
  <si>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</si>
  <si>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</si>
  <si>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</si>
  <si>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</si>
  <si>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</si>
  <si>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</si>
  <si>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</si>
  <si>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</si>
  <si>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</si>
  <si>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</si>
  <si>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</si>
  <si>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</si>
  <si>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</si>
  <si>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</si>
  <si>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</si>
  <si>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</si>
  <si>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</si>
  <si>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</si>
  <si>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</si>
  <si>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</si>
  <si>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</si>
  <si>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</si>
  <si>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</si>
  <si>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</si>
  <si>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</si>
  <si>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</si>
  <si>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</si>
  <si>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</si>
  <si>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</si>
  <si>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</si>
  <si>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</si>
  <si>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</si>
  <si>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</si>
  <si>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</si>
  <si>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</si>
  <si>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</si>
  <si>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</si>
  <si>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</si>
  <si>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</si>
  <si>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</si>
  <si>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</si>
  <si>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</si>
  <si>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</si>
  <si>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</si>
  <si>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</si>
  <si>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</si>
  <si>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</si>
  <si>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</si>
  <si>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</si>
  <si>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</si>
  <si>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</si>
  <si>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</si>
  <si>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</si>
  <si>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</si>
  <si>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</si>
  <si>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</si>
  <si>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</si>
  <si>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</si>
  <si>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</si>
  <si>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</si>
  <si>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</si>
  <si>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</si>
  <si>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</si>
  <si>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</si>
  <si>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</si>
  <si>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</si>
  <si>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</si>
  <si>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</si>
  <si>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</si>
  <si>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</si>
  <si>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</si>
  <si>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</si>
  <si>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</si>
  <si>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</si>
  <si>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</si>
  <si>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</si>
  <si>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</si>
  <si>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</si>
  <si>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</si>
  <si>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</si>
  <si>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</si>
  <si>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</si>
  <si>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</si>
  <si>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</si>
  <si>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</si>
  <si>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</si>
  <si>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</si>
  <si>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</si>
  <si>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</si>
  <si>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</si>
  <si>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</si>
  <si>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</si>
  <si>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</si>
  <si>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</si>
  <si>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</si>
  <si>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</si>
  <si>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</si>
  <si>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</si>
  <si>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</si>
  <si>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</si>
  <si>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</si>
  <si>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</si>
  <si>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</si>
  <si>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</si>
  <si>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</si>
  <si>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</si>
  <si>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</si>
  <si>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</si>
  <si>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</si>
  <si>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</si>
  <si>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</si>
  <si>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</si>
  <si>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</si>
  <si>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</si>
  <si>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</si>
  <si>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</si>
  <si>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</si>
  <si>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</si>
  <si>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</si>
  <si>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</si>
  <si>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</si>
  <si>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</si>
  <si>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</si>
  <si>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</si>
  <si>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</si>
  <si>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</si>
  <si>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</si>
  <si>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</si>
  <si>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</si>
  <si>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</si>
  <si>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</si>
  <si>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</si>
  <si>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</si>
  <si>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</si>
  <si>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</si>
  <si>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</si>
  <si>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</si>
  <si>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</si>
  <si>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</si>
  <si>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</si>
  <si>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</si>
  <si>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</si>
  <si>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</si>
  <si>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</si>
  <si>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</si>
  <si>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</si>
  <si>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</si>
  <si>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</si>
  <si>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</si>
  <si>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</si>
  <si>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</si>
  <si>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</si>
  <si>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</si>
  <si>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</si>
  <si>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</si>
  <si>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</si>
  <si>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</si>
  <si>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</si>
  <si>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</si>
  <si>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</si>
  <si>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</si>
  <si>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</si>
  <si>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</si>
  <si>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</si>
  <si>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</si>
  <si>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</si>
  <si>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</si>
  <si>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</si>
  <si>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</si>
  <si>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</si>
  <si>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</si>
  <si>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</si>
  <si>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</si>
  <si>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</si>
  <si>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</si>
  <si>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</si>
  <si>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</si>
  <si>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</si>
  <si>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</si>
  <si>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</si>
  <si>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</si>
  <si>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</si>
  <si>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</si>
  <si>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</si>
  <si>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</si>
  <si>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</si>
  <si>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</si>
  <si>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</si>
  <si>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</si>
  <si>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</si>
  <si>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</si>
  <si>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</si>
  <si>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</si>
  <si>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</si>
  <si>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</si>
  <si>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</si>
  <si>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</si>
  <si>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</si>
  <si>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</si>
  <si>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</si>
  <si>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</si>
  <si>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</si>
  <si>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</si>
  <si>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</si>
  <si>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</si>
  <si>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</si>
  <si>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</si>
  <si>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</si>
  <si>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</si>
  <si>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</si>
  <si>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</si>
  <si>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</si>
  <si>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</si>
  <si>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</si>
  <si>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</si>
  <si>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</si>
  <si>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</si>
  <si>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</si>
  <si>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</si>
  <si>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</si>
  <si>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</si>
  <si>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</si>
  <si>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</si>
  <si>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</si>
  <si>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</si>
  <si>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</si>
  <si>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</si>
  <si>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</si>
  <si>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</si>
  <si>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</si>
  <si>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</si>
  <si>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</si>
  <si>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</si>
  <si>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</si>
  <si>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</si>
  <si>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</si>
  <si>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</si>
  <si>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</si>
  <si>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</si>
  <si>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</si>
  <si>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</si>
  <si>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</si>
  <si>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</si>
  <si>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</si>
  <si>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</si>
  <si>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</si>
  <si>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</si>
  <si>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</si>
  <si>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</si>
  <si>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</si>
  <si>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</si>
  <si>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</si>
  <si>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</si>
  <si>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</si>
  <si>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</si>
  <si>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</si>
  <si>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</si>
  <si>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</si>
  <si>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</si>
  <si>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</si>
  <si>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</si>
  <si>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</si>
  <si>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</si>
  <si>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</si>
  <si>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</si>
  <si>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</si>
  <si>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</si>
  <si>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</si>
  <si>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</si>
  <si>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</si>
  <si>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</si>
  <si>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</si>
  <si>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</si>
  <si>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</si>
  <si>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</si>
  <si>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</si>
  <si>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</si>
  <si>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</si>
  <si>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</si>
  <si>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</si>
  <si>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</si>
  <si>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</si>
  <si>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</si>
  <si>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</si>
  <si>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</si>
  <si>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</si>
  <si>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</si>
  <si>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</si>
  <si>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</si>
  <si>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</si>
  <si>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</si>
  <si>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</si>
  <si>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</si>
  <si>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</si>
  <si>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</si>
  <si>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</si>
  <si>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</si>
  <si>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</si>
  <si>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</si>
  <si>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</si>
  <si>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</si>
  <si>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</si>
  <si>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</si>
  <si>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</si>
  <si>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</si>
  <si>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</si>
  <si>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</si>
  <si>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</si>
  <si>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</si>
  <si>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</si>
  <si>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</si>
  <si>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</si>
  <si>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</si>
  <si>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</si>
  <si>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</si>
  <si>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</si>
  <si>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</si>
  <si>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</si>
  <si>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</si>
  <si>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</si>
  <si>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</si>
  <si>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</si>
  <si>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</si>
  <si>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</si>
  <si>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</si>
  <si>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</si>
  <si>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</si>
  <si>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</si>
  <si>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</si>
  <si>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</si>
  <si>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</si>
  <si>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</si>
  <si>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</si>
  <si>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</si>
  <si>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</si>
  <si>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</si>
  <si>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</si>
  <si>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</si>
  <si>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</si>
  <si>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</si>
  <si>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</si>
  <si>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</si>
  <si>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</si>
  <si>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</si>
  <si>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</si>
  <si>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</si>
  <si>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</si>
  <si>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</si>
  <si>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</si>
  <si>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</si>
  <si>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</si>
  <si>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</si>
  <si>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</si>
  <si>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</si>
  <si>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</si>
  <si>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</si>
  <si>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</si>
  <si>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</si>
  <si>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</si>
  <si>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</si>
  <si>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</si>
  <si>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</si>
  <si>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</si>
  <si>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</si>
  <si>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</si>
  <si>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</si>
  <si>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</si>
  <si>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</si>
  <si>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</si>
  <si>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</si>
  <si>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</si>
  <si>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</si>
  <si>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</si>
  <si>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</si>
  <si>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</si>
  <si>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</si>
  <si>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</si>
  <si>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</si>
  <si>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</si>
  <si>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</si>
  <si>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</si>
  <si>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</si>
  <si>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</si>
  <si>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</si>
  <si>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</si>
  <si>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</si>
  <si>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</si>
  <si>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</si>
  <si>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</si>
  <si>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</si>
  <si>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</si>
  <si>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</si>
  <si>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</si>
  <si>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</si>
  <si>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</si>
  <si>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</si>
  <si>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</si>
  <si>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</si>
  <si>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</si>
  <si>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</si>
  <si>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</si>
  <si>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</si>
  <si>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</si>
  <si>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</si>
  <si>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</si>
  <si>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</si>
  <si>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</si>
  <si>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</si>
  <si>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</si>
  <si>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</si>
  <si>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</si>
  <si>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</si>
  <si>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</si>
  <si>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</si>
  <si>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</si>
  <si>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</si>
  <si>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</si>
  <si>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</si>
  <si>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</si>
  <si>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</si>
  <si>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</si>
  <si>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</si>
  <si>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</si>
  <si>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</si>
  <si>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</si>
  <si>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</si>
  <si>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</si>
  <si>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</si>
  <si>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</si>
  <si>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</si>
  <si>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</si>
  <si>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</si>
  <si>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</si>
  <si>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</si>
  <si>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</si>
  <si>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</si>
  <si>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</si>
  <si>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</si>
  <si>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</si>
  <si>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</si>
  <si>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</si>
  <si>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</si>
  <si>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</si>
  <si>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</si>
  <si>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</si>
  <si>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</si>
  <si>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</si>
  <si>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</si>
  <si>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</si>
  <si>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</si>
  <si>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</si>
  <si>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</si>
  <si>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</si>
  <si>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</si>
  <si>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</si>
  <si>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</si>
  <si>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</si>
  <si>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</si>
  <si>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</si>
  <si>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</si>
  <si>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</si>
  <si>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</si>
  <si>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</si>
  <si>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</si>
  <si>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</si>
  <si>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</si>
  <si>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</si>
  <si>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</si>
  <si>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</si>
  <si>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</si>
  <si>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</si>
  <si>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</si>
  <si>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</si>
  <si>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</si>
  <si>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</si>
  <si>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</si>
  <si>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</si>
  <si>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</si>
  <si>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</si>
  <si>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</si>
  <si>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</si>
  <si>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</si>
  <si>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</si>
  <si>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</si>
  <si>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</si>
  <si>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</si>
  <si>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</si>
  <si>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</si>
  <si>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</si>
  <si>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</si>
  <si>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</si>
  <si>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</si>
  <si>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</si>
  <si>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</si>
  <si>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</si>
  <si>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</si>
  <si>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</si>
  <si>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</si>
  <si>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</si>
  <si>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</si>
  <si>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</si>
  <si>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</si>
  <si>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</si>
  <si>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</si>
  <si>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</si>
  <si>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</si>
  <si>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</si>
  <si>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</si>
  <si>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</si>
  <si>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</si>
  <si>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</si>
  <si>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</si>
  <si>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</si>
  <si>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</si>
  <si>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</si>
  <si>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</si>
  <si>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</si>
  <si>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</si>
  <si>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</si>
  <si>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</si>
  <si>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</si>
  <si>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</si>
  <si>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</si>
  <si>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</si>
  <si>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</si>
  <si>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</si>
  <si>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</si>
  <si>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</si>
  <si>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</si>
  <si>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</si>
  <si>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</si>
  <si>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</si>
  <si>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</si>
  <si>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</si>
  <si>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</si>
  <si>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</si>
  <si>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</si>
  <si>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</si>
  <si>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</si>
  <si>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</si>
  <si>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</si>
  <si>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</si>
  <si>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</si>
  <si>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</si>
  <si>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</si>
  <si>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</si>
  <si>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</si>
  <si>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</si>
  <si>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</si>
  <si>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</si>
  <si>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</si>
  <si>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</si>
  <si>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</si>
  <si>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</si>
  <si>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</si>
  <si>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</si>
  <si>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</si>
  <si>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</si>
  <si>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</si>
  <si>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</si>
  <si>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</si>
  <si>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</si>
  <si>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</si>
  <si>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</si>
  <si>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</si>
  <si>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</si>
  <si>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</si>
  <si>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</si>
  <si>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</si>
  <si>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</si>
  <si>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</si>
  <si>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</si>
  <si>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</si>
  <si>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</si>
  <si>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</si>
  <si>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</si>
  <si>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</si>
  <si>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</si>
  <si>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</si>
  <si>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</si>
  <si>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</si>
  <si>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</si>
  <si>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</si>
  <si>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</si>
  <si>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</si>
  <si>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</si>
  <si>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</si>
  <si>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</si>
  <si>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</si>
  <si>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</si>
  <si>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</si>
  <si>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</si>
  <si>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</si>
  <si>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</si>
  <si>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</si>
  <si>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</si>
  <si>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</si>
  <si>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</si>
  <si>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</si>
  <si>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</si>
  <si>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</si>
  <si>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</si>
  <si>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</si>
  <si>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</si>
  <si>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</si>
  <si>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</si>
  <si>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</si>
  <si>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</si>
  <si>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</si>
  <si>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</si>
  <si>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</si>
  <si>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</si>
  <si>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</si>
  <si>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</si>
  <si>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</si>
  <si>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</si>
  <si>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</si>
  <si>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</si>
  <si>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</si>
  <si>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</si>
  <si>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</si>
  <si>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</si>
  <si>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</si>
  <si>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</si>
  <si>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</si>
  <si>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</si>
  <si>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</si>
  <si>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</si>
  <si>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</si>
  <si>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</si>
  <si>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</si>
  <si>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</si>
  <si>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</si>
  <si>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</si>
  <si>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</si>
  <si>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</si>
  <si>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</si>
  <si>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</si>
  <si>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</si>
  <si>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</si>
  <si>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</si>
  <si>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</si>
  <si>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</si>
  <si>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</si>
  <si>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</si>
  <si>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</si>
  <si>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</si>
  <si>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</si>
  <si>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</si>
  <si>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</si>
  <si>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</si>
  <si>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</si>
  <si>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</si>
  <si>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</si>
  <si>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</si>
  <si>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</si>
  <si>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</si>
  <si>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</si>
  <si>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</si>
  <si>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</si>
  <si>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</si>
  <si>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</si>
  <si>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</si>
  <si>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</si>
  <si>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</si>
  <si>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</si>
  <si>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</si>
  <si>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</si>
  <si>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</si>
  <si>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</si>
  <si>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</si>
  <si>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</si>
  <si>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</si>
  <si>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</si>
  <si>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</si>
  <si>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</si>
  <si>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</si>
  <si>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</si>
  <si>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</si>
  <si>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</si>
  <si>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</si>
  <si>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</si>
  <si>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</si>
  <si>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</si>
  <si>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</si>
  <si>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</si>
  <si>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</si>
  <si>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</si>
  <si>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</si>
  <si>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</si>
  <si>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</si>
  <si>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</si>
  <si>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</si>
  <si>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</si>
  <si>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</si>
  <si>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</si>
  <si>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</si>
  <si>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</si>
  <si>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</si>
  <si>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</si>
  <si>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</si>
  <si>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</si>
  <si>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</si>
  <si>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</si>
  <si>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</si>
  <si>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</si>
  <si>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</si>
  <si>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</si>
  <si>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</si>
  <si>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</si>
  <si>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</si>
  <si>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</si>
  <si>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</si>
  <si>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</si>
  <si>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</si>
  <si>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</si>
  <si>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</si>
  <si>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</si>
  <si>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</si>
  <si>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</si>
  <si>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</si>
  <si>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</si>
  <si>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</si>
  <si>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</si>
  <si>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</si>
  <si>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</si>
  <si>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</si>
  <si>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</si>
  <si>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</si>
  <si>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</si>
  <si>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</si>
  <si>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</si>
  <si>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</si>
  <si>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</si>
  <si>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</si>
  <si>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</si>
  <si>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</si>
  <si>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</si>
  <si>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</si>
  <si>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</si>
  <si>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</si>
  <si>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</si>
  <si>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</si>
  <si>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</si>
  <si>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</si>
  <si>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</si>
  <si>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</si>
  <si>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</si>
  <si>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</si>
  <si>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</si>
  <si>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</si>
  <si>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</si>
  <si>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</si>
  <si>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</si>
  <si>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</si>
  <si>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</si>
  <si>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</si>
  <si>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</si>
  <si>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</si>
  <si>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</si>
  <si>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</si>
  <si>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</si>
  <si>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</si>
  <si>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</si>
  <si>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</si>
  <si>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</si>
  <si>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</si>
  <si>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</si>
  <si>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</si>
  <si>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</si>
  <si>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</si>
  <si>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</si>
  <si>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</si>
  <si>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</si>
  <si>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</si>
  <si>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</si>
  <si>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</si>
  <si>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</si>
  <si>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</si>
  <si>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</si>
  <si>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</si>
  <si>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</si>
  <si>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</si>
  <si>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</si>
  <si>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</si>
  <si>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</si>
  <si>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</si>
  <si>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</si>
  <si>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</si>
  <si>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</si>
  <si>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</si>
  <si>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</si>
  <si>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</si>
  <si>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</si>
  <si>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</si>
  <si>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</si>
  <si>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</si>
  <si>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</si>
  <si>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</si>
  <si>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</si>
  <si>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</si>
  <si>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</si>
  <si>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</si>
  <si>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</si>
  <si>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</si>
  <si>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</si>
  <si>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</si>
  <si>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</si>
  <si>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</si>
  <si>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</si>
  <si>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</si>
  <si>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</si>
  <si>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</si>
  <si>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</si>
  <si>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</si>
  <si>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</si>
  <si>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</si>
  <si>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</si>
  <si>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</si>
  <si>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</si>
  <si>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</si>
  <si>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</si>
  <si>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</si>
  <si>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</si>
  <si>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</si>
  <si>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</si>
  <si>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</si>
  <si>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</si>
  <si>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</si>
  <si>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</si>
  <si>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</si>
  <si>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</si>
  <si>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</si>
  <si>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</si>
  <si>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</si>
  <si>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</si>
  <si>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</si>
  <si>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</si>
  <si>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</si>
  <si>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</si>
  <si>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</si>
  <si>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</si>
  <si>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</si>
  <si>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</si>
  <si>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</si>
  <si>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</si>
  <si>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</si>
  <si>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</si>
  <si>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</si>
  <si>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</si>
  <si>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</si>
  <si>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</si>
  <si>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</si>
  <si>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</si>
  <si>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</si>
  <si>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</si>
  <si>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</si>
  <si>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</si>
  <si>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</si>
  <si>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</si>
  <si>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</si>
  <si>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</si>
  <si>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</si>
  <si>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</si>
  <si>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</si>
  <si>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</si>
  <si>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</si>
  <si>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</si>
  <si>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</si>
  <si>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</si>
  <si>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</si>
  <si>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</si>
  <si>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</si>
  <si>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</si>
  <si>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</si>
  <si>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</si>
  <si>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</si>
  <si>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</si>
  <si>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</si>
  <si>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</si>
  <si>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</si>
  <si>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</si>
  <si>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</si>
  <si>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</si>
  <si>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</si>
  <si>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</si>
  <si>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</si>
  <si>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</si>
  <si>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</si>
  <si>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</si>
  <si>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</si>
  <si>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</si>
  <si>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</si>
  <si>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</si>
  <si>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</si>
  <si>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</si>
  <si>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</si>
  <si>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</si>
  <si>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</si>
  <si>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</si>
  <si>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</si>
  <si>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</si>
  <si>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</si>
  <si>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</si>
  <si>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</si>
  <si>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</si>
  <si>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</si>
  <si>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</si>
  <si>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</si>
  <si>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</si>
  <si>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</si>
  <si>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</si>
  <si>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</si>
  <si>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</si>
  <si>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</si>
  <si>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</si>
  <si>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</si>
  <si>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</si>
  <si>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</si>
  <si>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</si>
  <si>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</si>
  <si>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</si>
  <si>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</si>
  <si>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</si>
  <si>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</si>
  <si>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</si>
  <si>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</si>
  <si>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</si>
  <si>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</si>
  <si>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</si>
  <si>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</si>
  <si>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</si>
  <si>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</si>
  <si>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</si>
  <si>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</si>
  <si>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</si>
  <si>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</si>
  <si>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</si>
  <si>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</si>
  <si>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</si>
  <si>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</si>
  <si>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</si>
  <si>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</si>
  <si>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</si>
  <si>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</si>
  <si>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</si>
  <si>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</si>
  <si>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</si>
  <si>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</si>
  <si>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</si>
  <si>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</si>
  <si>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</si>
  <si>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</si>
  <si>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</si>
  <si>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</si>
  <si>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</si>
  <si>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</si>
  <si>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</si>
  <si>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</si>
  <si>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</si>
  <si>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</si>
  <si>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</si>
  <si>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</si>
  <si>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</si>
  <si>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</si>
  <si>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</si>
  <si>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</si>
  <si>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</si>
  <si>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</si>
  <si>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</si>
  <si>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</si>
  <si>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</si>
  <si>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</si>
  <si>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</si>
  <si>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</si>
  <si>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</si>
  <si>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</si>
  <si>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</si>
  <si>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</si>
  <si>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</si>
  <si>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</si>
  <si>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</si>
  <si>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</si>
  <si>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</si>
  <si>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</si>
  <si>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</si>
  <si>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</si>
  <si>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</si>
  <si>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</si>
  <si>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</si>
  <si>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</si>
  <si>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</si>
  <si>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</si>
  <si>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</si>
  <si>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</si>
  <si>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</si>
  <si>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</si>
  <si>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</si>
  <si>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</si>
  <si>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</si>
  <si>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</si>
  <si>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</si>
  <si>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</si>
  <si>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</si>
  <si>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</si>
  <si>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</si>
  <si>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</si>
  <si>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</si>
  <si>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</si>
  <si>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</si>
  <si>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</si>
  <si>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</si>
  <si>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</si>
  <si>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</si>
  <si>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</si>
  <si>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</si>
  <si>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</si>
  <si>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</si>
  <si>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</si>
  <si>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</si>
  <si>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</si>
  <si>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</si>
  <si>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</si>
  <si>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</si>
  <si>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</si>
  <si>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</si>
  <si>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</si>
  <si>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</si>
  <si>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</si>
  <si>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</si>
  <si>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</si>
  <si>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</si>
  <si>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</si>
  <si>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</si>
  <si>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</si>
  <si>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</si>
  <si>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</si>
  <si>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</si>
  <si>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</si>
  <si>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</si>
  <si>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</si>
  <si>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</si>
  <si>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</si>
  <si>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</si>
  <si>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</si>
  <si>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</si>
  <si>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</si>
  <si>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</si>
  <si>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</si>
  <si>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</si>
  <si>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</si>
  <si>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</si>
  <si>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</si>
  <si>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</si>
  <si>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</si>
  <si>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</si>
  <si>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</si>
  <si>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</si>
  <si>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</si>
  <si>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</si>
  <si>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</si>
  <si>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</si>
  <si>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</si>
  <si>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</si>
  <si>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</si>
  <si>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</si>
  <si>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</si>
  <si>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</si>
  <si>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</si>
  <si>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</si>
  <si>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</si>
  <si>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</si>
  <si>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</si>
  <si>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</si>
  <si>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</si>
  <si>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</si>
  <si>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</si>
  <si>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</si>
  <si>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</si>
  <si>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</si>
  <si>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</si>
  <si>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</si>
  <si>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</si>
  <si>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</si>
  <si>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</si>
  <si>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</si>
  <si>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</si>
  <si>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</si>
  <si>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</si>
  <si>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</si>
  <si>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</si>
  <si>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</si>
  <si>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</si>
  <si>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</si>
  <si>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</si>
  <si>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</si>
  <si>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</si>
  <si>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</si>
  <si>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</si>
  <si>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</si>
  <si>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</si>
  <si>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</si>
  <si>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</si>
  <si>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</si>
  <si>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</si>
  <si>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</si>
  <si>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</si>
  <si>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</si>
  <si>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</si>
  <si>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</si>
  <si>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</si>
  <si>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</si>
  <si>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</si>
  <si>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</si>
  <si>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</si>
  <si>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</si>
  <si>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</si>
  <si>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</si>
  <si>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</si>
  <si>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</si>
  <si>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</si>
  <si>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</si>
  <si>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</si>
  <si>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</si>
  <si>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</si>
  <si>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</si>
  <si>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</si>
  <si>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</si>
  <si>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</si>
  <si>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</si>
  <si>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</si>
  <si>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</si>
  <si>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</si>
  <si>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</si>
  <si>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</si>
  <si>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</si>
  <si>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</si>
  <si>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</si>
  <si>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</si>
  <si>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</si>
  <si>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</si>
  <si>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</si>
  <si>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</si>
  <si>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</si>
  <si>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</si>
  <si>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</si>
  <si>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</si>
  <si>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</si>
  <si>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</si>
  <si>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</si>
  <si>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</si>
  <si>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</si>
  <si>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</si>
  <si>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</si>
  <si>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</si>
  <si>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</si>
  <si>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</si>
  <si>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</si>
  <si>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</si>
  <si>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</si>
  <si>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</si>
  <si>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</si>
  <si>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</si>
  <si>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</si>
  <si>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</si>
  <si>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</si>
  <si>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</si>
  <si>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</si>
  <si>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</si>
  <si>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</si>
  <si>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</si>
  <si>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</si>
  <si>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</si>
  <si>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</si>
  <si>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</si>
  <si>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</si>
  <si>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</si>
  <si>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</si>
  <si>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</si>
  <si>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</si>
  <si>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</si>
  <si>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</si>
  <si>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</si>
  <si>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</si>
  <si>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</si>
  <si>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</si>
  <si>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</si>
  <si>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</si>
  <si>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</si>
  <si>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</si>
  <si>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</si>
  <si>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</si>
  <si>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</si>
  <si>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</si>
  <si>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</si>
  <si>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</si>
  <si>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</si>
  <si>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</si>
  <si>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</si>
  <si>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</si>
  <si>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</si>
  <si>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</si>
  <si>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</si>
  <si>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</si>
  <si>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</si>
  <si>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</si>
  <si>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</si>
  <si>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</si>
  <si>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</si>
  <si>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</si>
  <si>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</si>
  <si>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</si>
  <si>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</si>
  <si>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</si>
  <si>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</si>
  <si>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</si>
  <si>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</si>
  <si>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</si>
  <si>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</si>
  <si>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</si>
  <si>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</si>
  <si>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</si>
  <si>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</si>
  <si>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</si>
  <si>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</si>
  <si>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</si>
  <si>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</si>
  <si>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</si>
  <si>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</si>
  <si>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</si>
  <si>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</si>
  <si>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</si>
  <si>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</si>
  <si>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</si>
  <si>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</si>
  <si>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</si>
  <si>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</si>
  <si>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</si>
  <si>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</si>
  <si>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</si>
  <si>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</si>
  <si>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</si>
  <si>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</si>
  <si>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</si>
  <si>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</si>
  <si>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</si>
  <si>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</si>
  <si>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</si>
  <si>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</si>
  <si>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</si>
  <si>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</si>
  <si>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</si>
  <si>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</si>
  <si>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</si>
  <si>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</si>
  <si>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</si>
  <si>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</si>
  <si>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</si>
  <si>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</si>
  <si>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</si>
  <si>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</si>
  <si>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</si>
  <si>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</si>
  <si>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</si>
  <si>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</si>
  <si>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</si>
  <si>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</si>
  <si>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</si>
  <si>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</si>
  <si>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</si>
  <si>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</si>
  <si>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</si>
  <si>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</si>
  <si>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</si>
  <si>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</si>
  <si>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</si>
  <si>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</si>
  <si>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</si>
  <si>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</si>
  <si>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</si>
  <si>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</si>
  <si>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</si>
  <si>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</si>
  <si>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</si>
  <si>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</si>
  <si>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</si>
  <si>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</si>
  <si>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</si>
  <si>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</si>
  <si>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</si>
  <si>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</si>
  <si>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</si>
  <si>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</si>
  <si>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</si>
  <si>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</si>
  <si>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</si>
  <si>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</si>
  <si>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</si>
  <si>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</si>
  <si>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</si>
  <si>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</si>
  <si>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</si>
  <si>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</si>
  <si>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</si>
  <si>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</si>
  <si>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</si>
  <si>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</si>
  <si>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</si>
  <si>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</si>
  <si>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</si>
  <si>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</si>
  <si>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</si>
  <si>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</si>
  <si>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</si>
  <si>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</si>
  <si>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</si>
  <si>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</si>
  <si>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</si>
  <si>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</si>
  <si>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</si>
  <si>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</si>
  <si>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</si>
  <si>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</si>
  <si>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</si>
  <si>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</si>
  <si>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</si>
  <si>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</si>
  <si>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</si>
  <si>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</si>
  <si>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</si>
  <si>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</si>
  <si>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</si>
  <si>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</si>
  <si>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</si>
  <si>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</si>
  <si>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</si>
  <si>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</si>
  <si>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</si>
  <si>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</si>
  <si>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</si>
  <si>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</si>
  <si>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</si>
  <si>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</si>
  <si>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</si>
  <si>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</si>
  <si>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</si>
  <si>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</si>
  <si>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</si>
  <si>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</si>
  <si>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</si>
  <si>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</si>
  <si>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</si>
  <si>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</si>
  <si>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</si>
  <si>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</si>
  <si>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</si>
  <si>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</si>
  <si>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</si>
  <si>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</si>
  <si>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</si>
  <si>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</si>
  <si>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</si>
  <si>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</si>
  <si>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</si>
  <si>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</si>
  <si>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</si>
  <si>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</si>
  <si>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</si>
  <si>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</si>
  <si>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</si>
  <si>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</si>
  <si>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</si>
  <si>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</si>
  <si>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</si>
  <si>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</si>
  <si>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</si>
  <si>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</si>
  <si>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</si>
  <si>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</si>
  <si>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</si>
  <si>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</si>
  <si>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</si>
  <si>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</si>
  <si>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</si>
  <si>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</si>
  <si>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</si>
  <si>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</si>
  <si>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</si>
  <si>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</si>
  <si>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</si>
  <si>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</si>
  <si>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</si>
  <si>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</si>
  <si>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</si>
  <si>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</si>
  <si>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</si>
  <si>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</si>
  <si>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</si>
  <si>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</si>
  <si>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</si>
  <si>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</si>
  <si>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</si>
  <si>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</si>
  <si>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</si>
  <si>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</si>
  <si>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</si>
  <si>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</si>
  <si>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</si>
  <si>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</si>
  <si>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</si>
  <si>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</si>
  <si>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</si>
  <si>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</si>
  <si>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</si>
  <si>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</si>
  <si>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</si>
  <si>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</si>
  <si>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</si>
  <si>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</si>
  <si>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</si>
  <si>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</si>
  <si>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</si>
  <si>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</si>
  <si>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</si>
  <si>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</si>
  <si>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</si>
  <si>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</si>
  <si>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</si>
  <si>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</si>
  <si>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</si>
  <si>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</si>
  <si>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</si>
  <si>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</si>
  <si>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</si>
  <si>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</si>
  <si>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</si>
  <si>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</si>
  <si>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</si>
  <si>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</si>
  <si>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</si>
  <si>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</si>
  <si>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</si>
  <si>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</si>
  <si>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</si>
  <si>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</si>
  <si>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</si>
  <si>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</si>
  <si>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</si>
  <si>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</si>
  <si>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</si>
  <si>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</si>
  <si>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</si>
  <si>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</si>
  <si>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</si>
  <si>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</si>
  <si>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</si>
  <si>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</si>
  <si>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</si>
  <si>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</si>
  <si>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</si>
  <si>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</si>
  <si>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</si>
  <si>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</si>
  <si>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</si>
  <si>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</si>
  <si>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</si>
  <si>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</si>
  <si>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</si>
  <si>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</si>
  <si>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</si>
  <si>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</si>
  <si>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</si>
  <si>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</si>
  <si>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</si>
  <si>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</si>
  <si>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</si>
  <si>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</si>
  <si>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</si>
  <si>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</si>
  <si>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</si>
  <si>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</si>
  <si>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</si>
  <si>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</si>
  <si>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</si>
  <si>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</si>
  <si>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</si>
  <si>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</si>
  <si>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</si>
  <si>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</si>
  <si>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</si>
  <si>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</si>
  <si>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</si>
  <si>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</si>
  <si>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</si>
  <si>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</si>
  <si>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</si>
  <si>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</si>
  <si>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</si>
  <si>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</si>
  <si>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</si>
  <si>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</si>
  <si>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</si>
  <si>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</si>
  <si>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</si>
  <si>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</si>
  <si>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</si>
  <si>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</si>
  <si>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</si>
  <si>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</si>
  <si>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</si>
  <si>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</si>
  <si>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</si>
  <si>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</si>
  <si>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</si>
  <si>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</si>
  <si>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</si>
  <si>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</si>
  <si>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</si>
  <si>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</si>
  <si>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</si>
  <si>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</si>
  <si>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</si>
  <si>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</si>
  <si>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</si>
  <si>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</si>
  <si>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</si>
  <si>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</si>
  <si>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</si>
  <si>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</si>
  <si>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</si>
  <si>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</si>
  <si>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</si>
  <si>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</si>
  <si>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</si>
  <si>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</si>
  <si>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</si>
  <si>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</si>
  <si>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</si>
  <si>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</si>
  <si>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</si>
  <si>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</si>
  <si>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</si>
  <si>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</si>
  <si>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</si>
  <si>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</si>
  <si>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</si>
  <si>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</si>
  <si>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</si>
  <si>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</si>
  <si>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</si>
  <si>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</si>
  <si>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</si>
  <si>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</si>
  <si>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</si>
  <si>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</si>
  <si>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</si>
  <si>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</si>
  <si>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</si>
  <si>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</si>
  <si>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</si>
  <si>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</si>
  <si>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</si>
  <si>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</si>
  <si>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</si>
  <si>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</si>
  <si>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</si>
  <si>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</si>
  <si>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</si>
  <si>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</si>
  <si>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</si>
  <si>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</si>
  <si>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</si>
  <si>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</si>
  <si>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</si>
  <si>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</si>
  <si>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</si>
  <si>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</si>
  <si>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</si>
  <si>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</si>
  <si>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</si>
  <si>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</si>
  <si>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</si>
  <si>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</si>
  <si>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</si>
  <si>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</si>
  <si>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</si>
  <si>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</si>
  <si>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</si>
  <si>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</si>
  <si>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</si>
  <si>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</si>
  <si>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</si>
  <si>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</si>
  <si>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</si>
  <si>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</si>
  <si>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</si>
  <si>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</si>
  <si>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</si>
  <si>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</si>
  <si>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</si>
  <si>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</si>
  <si>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</si>
  <si>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</si>
  <si>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</si>
  <si>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</si>
  <si>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</si>
  <si>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</si>
  <si>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</si>
  <si>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</si>
  <si>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</si>
  <si>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</si>
  <si>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</si>
  <si>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</si>
  <si>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</si>
  <si>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</si>
  <si>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</si>
  <si>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</si>
  <si>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</si>
  <si>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</si>
  <si>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</si>
  <si>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</si>
  <si>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</si>
  <si>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</si>
  <si>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</si>
  <si>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</si>
  <si>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</si>
  <si>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</si>
  <si>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</si>
  <si>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</si>
  <si>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</si>
  <si>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</si>
  <si>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</si>
  <si>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</si>
  <si>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</si>
  <si>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</si>
  <si>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</si>
  <si>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</si>
  <si>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</si>
  <si>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</si>
  <si>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</si>
  <si>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</si>
  <si>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</si>
  <si>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</si>
  <si>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</si>
  <si>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</si>
  <si>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</si>
  <si>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</si>
  <si>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</si>
  <si>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</si>
  <si>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</si>
  <si>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</si>
  <si>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</si>
  <si>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</si>
  <si>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</si>
  <si>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</si>
  <si>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</si>
  <si>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</si>
  <si>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</si>
  <si>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</si>
  <si>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</si>
  <si>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</si>
  <si>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</si>
  <si>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</si>
  <si>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</si>
  <si>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</si>
  <si>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</si>
  <si>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</si>
  <si>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</si>
  <si>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</si>
  <si>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</si>
  <si>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</si>
  <si>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</si>
  <si>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</si>
  <si>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</si>
  <si>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</si>
  <si>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</si>
  <si>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</si>
  <si>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</si>
  <si>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</si>
  <si>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</si>
  <si>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</si>
  <si>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</si>
  <si>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</si>
  <si>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</si>
  <si>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</si>
  <si>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</si>
  <si>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</si>
  <si>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</si>
  <si>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</si>
  <si>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</si>
  <si>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</si>
  <si>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</si>
  <si>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</si>
  <si>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</si>
  <si>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</si>
  <si>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</si>
  <si>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</si>
  <si>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</si>
  <si>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</si>
  <si>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</si>
  <si>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</si>
  <si>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</si>
  <si>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</si>
  <si>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</si>
  <si>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</si>
  <si>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</si>
  <si>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</si>
  <si>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</si>
  <si>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</si>
  <si>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</si>
  <si>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</si>
  <si>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</si>
  <si>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</si>
  <si>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</si>
  <si>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</si>
  <si>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</si>
  <si>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</si>
  <si>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</si>
  <si>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</si>
  <si>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</si>
  <si>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</si>
  <si>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</si>
  <si>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</si>
  <si>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</si>
  <si>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</si>
  <si>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</si>
  <si>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</si>
  <si>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</si>
  <si>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</si>
  <si>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</si>
  <si>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</si>
  <si>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</si>
  <si>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</si>
  <si>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</si>
  <si>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</si>
  <si>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</si>
  <si>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</si>
  <si>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</si>
  <si>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</si>
  <si>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</si>
  <si>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</si>
  <si>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</si>
  <si>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</si>
  <si>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</si>
  <si>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</si>
  <si>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</si>
  <si>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</si>
  <si>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</si>
  <si>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</si>
  <si>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</si>
  <si>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</si>
  <si>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</si>
  <si>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</si>
  <si>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</si>
  <si>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</si>
  <si>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</si>
  <si>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</si>
  <si>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</si>
  <si>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</si>
  <si>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</si>
  <si>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</si>
  <si>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</si>
  <si>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</si>
  <si>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</si>
  <si>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</si>
  <si>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</si>
  <si>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</si>
  <si>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</si>
  <si>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</si>
  <si>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</si>
  <si>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</si>
  <si>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</si>
  <si>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</si>
  <si>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</si>
  <si>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</si>
  <si>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</si>
  <si>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</si>
  <si>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</si>
  <si>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</si>
  <si>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</si>
  <si>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</si>
  <si>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</si>
  <si>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</si>
  <si>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</si>
  <si>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</si>
  <si>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</si>
  <si>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</si>
  <si>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</si>
  <si>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</si>
  <si>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</si>
  <si>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</si>
  <si>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</si>
  <si>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</si>
  <si>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</si>
  <si>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</si>
  <si>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</si>
  <si>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</si>
  <si>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</si>
  <si>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</si>
  <si>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</si>
  <si>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</si>
  <si>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</si>
  <si>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</si>
  <si>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</si>
  <si>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</si>
  <si>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</si>
  <si>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</si>
  <si>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</si>
  <si>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</si>
  <si>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</si>
  <si>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</si>
  <si>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</si>
  <si>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</si>
  <si>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</si>
  <si>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</si>
  <si>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</si>
  <si>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</si>
  <si>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</si>
  <si>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</si>
  <si>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</si>
  <si>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</si>
  <si>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</si>
  <si>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</si>
  <si>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</si>
  <si>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</si>
  <si>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</si>
  <si>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</si>
  <si>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</si>
  <si>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</si>
  <si>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</si>
  <si>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</si>
  <si>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</si>
  <si>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</si>
  <si>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</si>
  <si>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</si>
  <si>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</si>
  <si>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</si>
  <si>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</si>
  <si>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</si>
  <si>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</si>
  <si>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</si>
  <si>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</si>
  <si>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</si>
  <si>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</si>
  <si>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</si>
  <si>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</si>
  <si>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</si>
  <si>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</si>
  <si>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</si>
  <si>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</si>
  <si>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</si>
  <si>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</si>
  <si>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</si>
  <si>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</si>
  <si>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</si>
  <si>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</si>
  <si>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</si>
  <si>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</si>
  <si>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</si>
  <si>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</si>
  <si>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</si>
  <si>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</si>
  <si>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</si>
  <si>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</si>
  <si>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</si>
  <si>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</si>
  <si>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</si>
  <si>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</si>
  <si>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</si>
  <si>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</si>
  <si>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</si>
  <si>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</si>
  <si>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</si>
  <si>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</si>
  <si>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</si>
  <si>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</si>
  <si>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</si>
  <si>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</si>
  <si>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</si>
  <si>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</si>
  <si>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</si>
  <si>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</si>
  <si>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</si>
  <si>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</si>
  <si>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</si>
  <si>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</si>
  <si>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</si>
  <si>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</si>
  <si>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</si>
  <si>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</si>
  <si>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</si>
  <si>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</si>
  <si>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</si>
  <si>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</si>
  <si>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</si>
  <si>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</si>
  <si>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</si>
  <si>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</si>
  <si>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</si>
  <si>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</si>
  <si>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</si>
  <si>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</si>
  <si>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</si>
  <si>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</si>
  <si>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</si>
  <si>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</si>
  <si>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</si>
  <si>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</si>
  <si>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</si>
  <si>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</si>
  <si>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</si>
  <si>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</si>
  <si>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</si>
  <si>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</si>
  <si>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</si>
  <si>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</si>
  <si>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</si>
  <si>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</si>
  <si>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</si>
  <si>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</si>
  <si>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</si>
  <si>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</si>
  <si>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</si>
  <si>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</si>
  <si>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</si>
  <si>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</si>
  <si>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</si>
  <si>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</si>
  <si>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</si>
  <si>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</si>
  <si>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</si>
  <si>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</si>
  <si>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</si>
  <si>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</si>
  <si>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</si>
  <si>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</si>
  <si>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</si>
  <si>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</si>
  <si>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</si>
  <si>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</si>
  <si>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</si>
  <si>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</si>
  <si>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</si>
  <si>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</si>
  <si>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</si>
  <si>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</si>
  <si>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</si>
  <si>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</si>
  <si>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</si>
  <si>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</si>
  <si>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</si>
  <si>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</si>
  <si>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</si>
  <si>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</si>
  <si>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</si>
  <si>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</si>
  <si>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</si>
  <si>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</si>
  <si>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</si>
  <si>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</si>
  <si>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</si>
  <si>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</si>
  <si>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</si>
  <si>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</si>
  <si>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</si>
  <si>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</si>
  <si>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</si>
  <si>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</si>
  <si>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</si>
  <si>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</si>
  <si>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</si>
  <si>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</si>
  <si>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</si>
  <si>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</si>
  <si>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</si>
  <si>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</si>
  <si>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</si>
  <si>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</si>
  <si>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</si>
  <si>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</si>
  <si>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</si>
  <si>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</si>
  <si>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</si>
  <si>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</si>
  <si>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</si>
  <si>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</si>
  <si>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</si>
  <si>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</si>
  <si>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</si>
  <si>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</si>
  <si>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</si>
  <si>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</si>
  <si>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</si>
  <si>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</si>
  <si>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</si>
  <si>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</si>
  <si>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</si>
  <si>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</si>
  <si>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</si>
  <si>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</si>
  <si>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</si>
  <si>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</si>
  <si>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</si>
  <si>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</si>
  <si>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</si>
  <si>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</si>
  <si>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</si>
  <si>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</si>
  <si>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</si>
  <si>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</si>
  <si>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</si>
  <si>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</si>
  <si>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</si>
  <si>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</si>
  <si>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</si>
  <si>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</si>
  <si>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</si>
  <si>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</si>
  <si>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</si>
  <si>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</si>
  <si>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</si>
  <si>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</si>
  <si>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</si>
  <si>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</si>
  <si>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</si>
  <si>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</si>
  <si>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</si>
  <si>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</si>
  <si>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</si>
  <si>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</si>
  <si>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</si>
  <si>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</si>
  <si>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</si>
  <si>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</si>
  <si>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</si>
  <si>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</si>
  <si>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</si>
  <si>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</si>
  <si>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</si>
  <si>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</si>
  <si>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</si>
  <si>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</si>
  <si>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</si>
  <si>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</si>
  <si>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</si>
  <si>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</si>
  <si>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</si>
  <si>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</si>
  <si>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</si>
  <si>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</si>
  <si>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</si>
  <si>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</si>
  <si>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</si>
  <si>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</si>
  <si>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</si>
  <si>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</si>
  <si>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</si>
  <si>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</si>
  <si>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</si>
  <si>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</si>
  <si>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</si>
  <si>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</si>
  <si>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</si>
  <si>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</si>
  <si>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</si>
  <si>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</si>
  <si>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</si>
  <si>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</si>
  <si>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</si>
  <si>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</si>
  <si>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</si>
  <si>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</si>
  <si>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</si>
  <si>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</si>
  <si>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</si>
  <si>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</si>
  <si>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</si>
  <si>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</si>
  <si>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</si>
  <si>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</si>
  <si>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</si>
  <si>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</si>
  <si>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</si>
  <si>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</si>
  <si>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</si>
  <si>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</si>
  <si>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</si>
  <si>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</si>
  <si>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</si>
  <si>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</si>
  <si>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</si>
  <si>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</si>
  <si>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</si>
  <si>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</si>
  <si>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</si>
  <si>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</si>
  <si>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</si>
  <si>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</si>
  <si>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</si>
  <si>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</si>
  <si>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</si>
  <si>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</si>
  <si>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</si>
  <si>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</si>
  <si>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</si>
  <si>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</si>
  <si>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</si>
  <si>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</si>
  <si>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</si>
  <si>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</si>
  <si>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</si>
  <si>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</si>
  <si>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</si>
  <si>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</si>
  <si>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</si>
  <si>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</si>
  <si>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</si>
  <si>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</si>
  <si>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</si>
  <si>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</si>
  <si>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</si>
  <si>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</si>
  <si>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</si>
  <si>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</si>
  <si>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</si>
  <si>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</si>
  <si>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</si>
  <si>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</si>
  <si>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</si>
  <si>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</si>
  <si>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</si>
  <si>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</si>
  <si>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</si>
  <si>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</si>
  <si>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</si>
  <si>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</si>
  <si>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</si>
  <si>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</si>
  <si>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</si>
  <si>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</si>
  <si>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</si>
  <si>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</si>
  <si>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</si>
  <si>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</si>
  <si>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</si>
  <si>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</si>
  <si>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</si>
  <si>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</si>
  <si>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</si>
  <si>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</si>
  <si>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</si>
  <si>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</si>
  <si>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</si>
  <si>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</si>
  <si>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</si>
  <si>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</si>
  <si>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</si>
  <si>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</si>
  <si>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</si>
  <si>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</si>
  <si>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</si>
  <si>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</si>
  <si>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</si>
  <si>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</si>
  <si>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</si>
  <si>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</si>
  <si>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</si>
  <si>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</si>
  <si>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</si>
  <si>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</si>
  <si>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</si>
  <si>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</si>
  <si>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</si>
  <si>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</si>
  <si>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</si>
  <si>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</si>
  <si>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</si>
  <si>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</si>
  <si>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</si>
  <si>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</si>
  <si>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</si>
  <si>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</si>
  <si>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</si>
  <si>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</si>
  <si>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</si>
  <si>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</si>
  <si>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</si>
  <si>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</si>
  <si>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</si>
  <si>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</si>
  <si>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</si>
  <si>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</si>
  <si>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</si>
  <si>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</si>
  <si>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</si>
  <si>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</si>
  <si>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</si>
  <si>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</si>
  <si>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</si>
  <si>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</si>
  <si>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</si>
  <si>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</si>
  <si>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</si>
  <si>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</si>
  <si>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</si>
  <si>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</si>
  <si>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</si>
  <si>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</si>
  <si>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</si>
  <si>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</si>
  <si>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</si>
  <si>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</si>
  <si>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</si>
  <si>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</si>
  <si>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</si>
  <si>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</si>
  <si>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</si>
  <si>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</si>
  <si>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</si>
  <si>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</si>
  <si>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</si>
  <si>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</si>
  <si>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</si>
  <si>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</si>
  <si>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</si>
  <si>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</si>
  <si>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</si>
  <si>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</si>
  <si>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</si>
  <si>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</si>
  <si>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</si>
  <si>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</si>
  <si>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</si>
  <si>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</si>
  <si>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</si>
  <si>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</si>
  <si>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</si>
  <si>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</si>
  <si>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</si>
  <si>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</si>
  <si>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</si>
  <si>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</si>
  <si>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</si>
  <si>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</si>
  <si>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</si>
  <si>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</si>
  <si>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</si>
  <si>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</si>
  <si>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</si>
  <si>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</si>
  <si>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</si>
  <si>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</si>
  <si>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</si>
  <si>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</si>
  <si>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</si>
  <si>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</si>
  <si>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</si>
  <si>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</si>
  <si>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</si>
  <si>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</si>
  <si>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</si>
  <si>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</si>
  <si>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</si>
  <si>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</si>
  <si>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</si>
  <si>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</si>
  <si>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</si>
  <si>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</si>
  <si>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</si>
  <si>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</si>
  <si>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</si>
  <si>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</si>
  <si>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</si>
  <si>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</si>
  <si>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</si>
  <si>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</si>
  <si>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</si>
  <si>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</si>
  <si>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</si>
  <si>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</si>
  <si>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</si>
  <si>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</si>
  <si>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</si>
  <si>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</si>
  <si>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</si>
  <si>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</si>
  <si>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</si>
  <si>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</si>
  <si>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</si>
  <si>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</si>
  <si>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</si>
  <si>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</si>
  <si>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</si>
  <si>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</si>
  <si>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</si>
  <si>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</si>
  <si>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</si>
  <si>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</si>
  <si>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</si>
  <si>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</si>
  <si>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</si>
  <si>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</si>
  <si>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</si>
  <si>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</si>
  <si>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</si>
  <si>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</si>
  <si>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</si>
  <si>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</si>
  <si>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</si>
  <si>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</si>
  <si>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</si>
  <si>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</si>
  <si>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</si>
  <si>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</si>
  <si>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</si>
  <si>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</si>
  <si>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</si>
  <si>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</si>
  <si>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</si>
  <si>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</si>
  <si>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</si>
  <si>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</si>
  <si>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</si>
  <si>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</si>
  <si>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</si>
  <si>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</si>
  <si>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</si>
  <si>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</si>
  <si>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</si>
  <si>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</si>
  <si>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</si>
  <si>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</si>
  <si>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</si>
  <si>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</si>
  <si>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</si>
  <si>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</si>
  <si>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</si>
  <si>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</si>
  <si>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</si>
  <si>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</si>
  <si>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</si>
  <si>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</si>
  <si>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</si>
  <si>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</si>
  <si>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</si>
  <si>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</si>
  <si>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</si>
  <si>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</si>
  <si>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</si>
  <si>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</si>
  <si>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</si>
  <si>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</si>
  <si>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</si>
  <si>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</si>
  <si>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</si>
  <si>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</si>
  <si>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</si>
  <si>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</si>
  <si>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</si>
  <si>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</si>
  <si>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</si>
  <si>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</si>
  <si>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</si>
  <si>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</si>
  <si>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</si>
  <si>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</si>
  <si>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</si>
  <si>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</si>
  <si>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</si>
  <si>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</si>
  <si>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</si>
  <si>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</si>
  <si>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</si>
  <si>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</si>
  <si>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</si>
  <si>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</si>
  <si>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</si>
  <si>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</si>
  <si>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</si>
  <si>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</si>
  <si>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</si>
  <si>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</si>
  <si>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</si>
  <si>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</si>
  <si>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</si>
  <si>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</si>
  <si>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</si>
  <si>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</si>
  <si>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</si>
  <si>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</si>
  <si>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</si>
  <si>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</si>
  <si>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</si>
  <si>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</si>
  <si>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</si>
  <si>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</si>
  <si>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</si>
  <si>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</si>
  <si>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</si>
  <si>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</si>
  <si>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</si>
  <si>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</si>
  <si>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</si>
  <si>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</si>
  <si>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</si>
  <si>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</si>
  <si>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</si>
  <si>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</si>
  <si>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</si>
  <si>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</si>
  <si>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</si>
  <si>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</si>
  <si>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</si>
  <si>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</si>
  <si>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</si>
  <si>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</si>
  <si>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</si>
  <si>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</si>
  <si>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</si>
  <si>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</si>
  <si>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</si>
  <si>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</si>
  <si>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</si>
  <si>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</si>
  <si>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</si>
  <si>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</si>
  <si>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</si>
  <si>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</si>
  <si>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</si>
  <si>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</si>
  <si>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</si>
  <si>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</si>
  <si>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</si>
  <si>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</si>
  <si>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</si>
  <si>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</si>
  <si>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</si>
  <si>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</si>
  <si>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</si>
  <si>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</si>
  <si>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</si>
  <si>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</si>
  <si>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</si>
  <si>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</si>
  <si>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</si>
  <si>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</si>
  <si>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</si>
  <si>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</si>
  <si>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</si>
  <si>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</si>
  <si>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</si>
  <si>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</si>
  <si>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</si>
  <si>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</si>
  <si>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</si>
  <si>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</si>
  <si>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</si>
  <si>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</si>
  <si>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</si>
  <si>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</si>
  <si>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</si>
  <si>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</si>
  <si>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</si>
  <si>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</si>
  <si>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</si>
  <si>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</si>
  <si>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</si>
  <si>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</si>
  <si>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</si>
  <si>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</si>
  <si>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</si>
  <si>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</si>
  <si>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</si>
  <si>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</si>
  <si>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</si>
  <si>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</si>
  <si>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</si>
  <si>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</si>
  <si>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</si>
  <si>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</si>
  <si>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</si>
  <si>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</si>
  <si>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</si>
  <si>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</si>
  <si>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</si>
  <si>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</si>
  <si>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</si>
  <si>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</si>
  <si>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</si>
  <si>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</si>
  <si>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</si>
  <si>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</si>
  <si>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</si>
  <si>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</si>
  <si>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</si>
  <si>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</si>
  <si>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</si>
  <si>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</si>
  <si>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</si>
  <si>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</si>
  <si>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</si>
  <si>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</si>
  <si>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</si>
  <si>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</si>
  <si>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</si>
  <si>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</si>
  <si>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</si>
  <si>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</si>
  <si>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</si>
  <si>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</si>
  <si>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</si>
  <si>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</si>
  <si>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</si>
  <si>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</si>
  <si>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</si>
  <si>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</si>
  <si>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</si>
  <si>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</si>
  <si>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</si>
  <si>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</si>
  <si>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</si>
  <si>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</si>
  <si>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</si>
  <si>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</si>
  <si>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</si>
  <si>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</si>
  <si>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</si>
  <si>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</si>
  <si>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</si>
  <si>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</si>
  <si>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</si>
  <si>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</si>
  <si>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</si>
  <si>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</si>
  <si>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</si>
  <si>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</si>
  <si>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</si>
  <si>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</si>
  <si>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</si>
  <si>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</si>
  <si>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</si>
  <si>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</si>
  <si>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</si>
  <si>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</si>
  <si>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</si>
  <si>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</si>
  <si>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</si>
  <si>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</si>
  <si>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</si>
  <si>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</si>
  <si>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</si>
  <si>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</si>
  <si>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</si>
  <si>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</si>
  <si>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</si>
  <si>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</si>
  <si>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</si>
  <si>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</si>
  <si>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</si>
  <si>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</si>
  <si>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</si>
  <si>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</si>
  <si>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</si>
  <si>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</si>
  <si>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</si>
  <si>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</si>
  <si>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</si>
  <si>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</si>
  <si>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</si>
  <si>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</si>
  <si>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</si>
  <si>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</si>
  <si>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</si>
  <si>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</si>
  <si>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</si>
  <si>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</si>
  <si>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</si>
  <si>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</si>
  <si>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</si>
  <si>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</si>
  <si>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</si>
  <si>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</si>
  <si>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</si>
  <si>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</si>
  <si>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</si>
  <si>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</si>
  <si>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</si>
  <si>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</si>
  <si>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</si>
  <si>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</si>
  <si>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</si>
  <si>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</si>
  <si>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</si>
  <si>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</si>
  <si>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</si>
  <si>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</si>
  <si>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</si>
  <si>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</si>
  <si>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</si>
  <si>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</si>
  <si>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</si>
  <si>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</si>
  <si>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</si>
  <si>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</si>
  <si>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</si>
  <si>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</si>
  <si>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</si>
  <si>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</si>
  <si>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</si>
  <si>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</si>
  <si>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</si>
  <si>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</si>
  <si>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</si>
  <si>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</si>
  <si>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</si>
  <si>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</si>
  <si>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</si>
  <si>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</si>
  <si>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</si>
  <si>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</si>
  <si>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</si>
  <si>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</si>
  <si>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</si>
  <si>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</si>
  <si>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</si>
  <si>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</si>
  <si>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</si>
  <si>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</si>
  <si>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</si>
  <si>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</si>
  <si>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</si>
  <si>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</si>
  <si>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</si>
  <si>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</si>
  <si>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</si>
  <si>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</si>
  <si>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</si>
  <si>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</si>
  <si>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</si>
  <si>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</si>
  <si>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</si>
  <si>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</si>
  <si>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</si>
  <si>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</si>
  <si>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</si>
  <si>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</si>
  <si>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</si>
  <si>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</si>
  <si>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</si>
  <si>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</si>
  <si>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</si>
  <si>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</si>
  <si>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</si>
  <si>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</si>
  <si>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</si>
  <si>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</si>
  <si>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</si>
  <si>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</si>
  <si>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</si>
  <si>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</si>
  <si>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</si>
  <si>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</si>
  <si>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</si>
  <si>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</si>
  <si>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</si>
  <si>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</si>
  <si>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</si>
  <si>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</si>
  <si>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</si>
  <si>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</si>
  <si>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</si>
  <si>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</si>
  <si>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</si>
  <si>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</si>
  <si>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</si>
  <si>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</si>
  <si>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</si>
  <si>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</si>
  <si>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</si>
  <si>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</si>
  <si>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</si>
  <si>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</si>
  <si>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</si>
  <si>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</si>
  <si>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</si>
  <si>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</si>
  <si>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</si>
  <si>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</si>
  <si>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</si>
  <si>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</si>
  <si>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</si>
  <si>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</si>
  <si>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</si>
  <si>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</si>
  <si>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</si>
  <si>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</si>
  <si>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</si>
  <si>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</si>
  <si>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</si>
  <si>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</si>
  <si>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</si>
  <si>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</si>
  <si>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</si>
  <si>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</si>
  <si>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</si>
  <si>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</si>
  <si>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</si>
  <si>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</si>
  <si>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</si>
  <si>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</si>
  <si>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</si>
  <si>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</si>
  <si>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</si>
  <si>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</si>
  <si>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</si>
  <si>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</si>
  <si>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</si>
  <si>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</si>
  <si>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</si>
  <si>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</si>
  <si>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</si>
  <si>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</si>
  <si>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</si>
  <si>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</si>
  <si>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</si>
  <si>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</si>
  <si>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</si>
  <si>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</si>
  <si>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</si>
  <si>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</si>
  <si>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</si>
  <si>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</si>
  <si>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</si>
  <si>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</si>
  <si>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</si>
  <si>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</si>
  <si>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</si>
  <si>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</si>
  <si>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</si>
  <si>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</si>
  <si>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</si>
  <si>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</si>
  <si>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</si>
  <si>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</si>
  <si>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</si>
  <si>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</si>
  <si>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</si>
  <si>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</si>
  <si>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</si>
  <si>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</si>
  <si>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</si>
  <si>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</si>
  <si>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</si>
  <si>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</si>
  <si>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</si>
  <si>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</si>
  <si>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</si>
  <si>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</si>
  <si>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</si>
  <si>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</si>
  <si>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</si>
  <si>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</si>
  <si>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</si>
  <si>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</si>
  <si>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</si>
  <si>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</si>
  <si>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</si>
  <si>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</si>
  <si>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</si>
  <si>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</si>
  <si>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</si>
  <si>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</si>
  <si>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</si>
  <si>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</si>
  <si>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</si>
  <si>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</si>
  <si>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</si>
  <si>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</si>
  <si>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</si>
  <si>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</si>
  <si>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</si>
  <si>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</si>
  <si>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</si>
  <si>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</si>
  <si>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</si>
  <si>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</si>
  <si>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</si>
  <si>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</si>
  <si>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</si>
  <si>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</si>
  <si>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</si>
  <si>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</si>
  <si>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</si>
  <si>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</si>
  <si>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</si>
  <si>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</si>
  <si>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</si>
  <si>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</si>
  <si>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</si>
  <si>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</si>
  <si>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</si>
  <si>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</si>
  <si>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</si>
  <si>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</si>
  <si>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</si>
  <si>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</si>
  <si>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</si>
  <si>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</si>
  <si>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</si>
  <si>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</si>
  <si>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</si>
  <si>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</si>
  <si>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</si>
  <si>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</si>
  <si>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</si>
  <si>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</si>
  <si>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</si>
  <si>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</si>
  <si>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</si>
  <si>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</si>
  <si>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</si>
  <si>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</si>
  <si>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</si>
  <si>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</si>
  <si>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</si>
  <si>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</si>
  <si>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</si>
  <si>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</si>
  <si>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</si>
  <si>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</si>
  <si>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</si>
  <si>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</si>
  <si>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</si>
  <si>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</si>
  <si>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</si>
  <si>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</si>
  <si>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</si>
  <si>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</si>
  <si>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</si>
  <si>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</si>
  <si>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</si>
  <si>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</si>
  <si>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</si>
  <si>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</si>
  <si>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</si>
  <si>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</si>
  <si>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</si>
  <si>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</si>
  <si>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</si>
  <si>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</si>
  <si>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</si>
  <si>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</si>
  <si>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</si>
  <si>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</si>
  <si>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</si>
  <si>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</si>
  <si>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</si>
  <si>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</si>
  <si>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</si>
  <si>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</si>
  <si>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</si>
  <si>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</si>
  <si>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</si>
  <si>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</si>
  <si>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</si>
  <si>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</si>
  <si>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</si>
  <si>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</si>
  <si>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</si>
  <si>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</si>
  <si>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</si>
  <si>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</si>
  <si>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</si>
  <si>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</si>
  <si>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</si>
  <si>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</si>
  <si>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</si>
  <si>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</si>
  <si>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</si>
  <si>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</si>
  <si>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</si>
  <si>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</si>
  <si>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</si>
  <si>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</si>
  <si>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</si>
  <si>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</si>
  <si>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</si>
  <si>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</si>
  <si>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</si>
  <si>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</si>
  <si>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</si>
  <si>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</si>
  <si>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</si>
  <si>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</si>
  <si>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</si>
  <si>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</si>
  <si>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</si>
  <si>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</si>
  <si>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</si>
  <si>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</si>
  <si>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</si>
  <si>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</si>
  <si>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</si>
  <si>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</si>
  <si>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</si>
  <si>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</si>
  <si>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</si>
  <si>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</si>
  <si>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</si>
  <si>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</si>
  <si>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</si>
  <si>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</si>
  <si>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</si>
  <si>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</si>
  <si>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</si>
  <si>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</si>
  <si>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</si>
  <si>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</si>
  <si>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</si>
  <si>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</si>
  <si>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</si>
  <si>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</si>
  <si>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</si>
  <si>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</si>
  <si>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</si>
  <si>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</si>
  <si>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</si>
  <si>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</si>
  <si>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</si>
  <si>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</si>
  <si>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</si>
  <si>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</si>
  <si>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</si>
  <si>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</si>
  <si>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</si>
  <si>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</si>
  <si>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</si>
  <si>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</si>
  <si>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</si>
  <si>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</si>
  <si>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</si>
  <si>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</si>
  <si>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</si>
  <si>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</si>
  <si>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</si>
  <si>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</si>
  <si>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</si>
  <si>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</si>
  <si>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</si>
  <si>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</si>
  <si>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</si>
  <si>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</si>
  <si>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</si>
  <si>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</si>
  <si>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</si>
  <si>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</si>
  <si>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</si>
  <si>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</si>
  <si>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</si>
  <si>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</si>
  <si>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</si>
  <si>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</si>
  <si>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</si>
  <si>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</si>
  <si>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</si>
  <si>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</si>
  <si>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</si>
  <si>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</si>
  <si>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</si>
  <si>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</si>
  <si>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</si>
  <si>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</si>
  <si>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</si>
  <si>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</si>
  <si>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</si>
  <si>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</si>
  <si>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</si>
  <si>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</si>
  <si>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</si>
  <si>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</si>
  <si>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</si>
  <si>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</si>
  <si>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</si>
  <si>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</si>
  <si>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</si>
  <si>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</si>
  <si>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</si>
  <si>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</si>
  <si>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</si>
  <si>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</si>
  <si>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</si>
  <si>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</si>
  <si>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</si>
  <si>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</si>
  <si>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</si>
  <si>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</si>
  <si>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</si>
  <si>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</si>
  <si>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</si>
  <si>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</si>
  <si>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</si>
  <si>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</si>
  <si>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</si>
  <si>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</si>
  <si>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</si>
  <si>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</si>
  <si>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</si>
  <si>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</si>
  <si>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</si>
  <si>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</si>
  <si>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</si>
  <si>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</si>
  <si>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</si>
  <si>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</si>
  <si>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</si>
  <si>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</si>
  <si>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</si>
  <si>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</si>
  <si>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</si>
  <si>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</si>
  <si>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</si>
  <si>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</si>
  <si>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</si>
  <si>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</si>
  <si>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</si>
  <si>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</si>
  <si>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</si>
  <si>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</si>
  <si>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</si>
  <si>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</si>
  <si>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</si>
  <si>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</si>
  <si>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</si>
  <si>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</si>
  <si>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</si>
  <si>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</si>
  <si>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</si>
  <si>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</si>
  <si>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</si>
  <si>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</si>
  <si>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</si>
  <si>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</si>
  <si>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</si>
  <si>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</si>
  <si>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</si>
  <si>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</si>
  <si>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</si>
  <si>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</si>
  <si>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</si>
  <si>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</si>
  <si>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</si>
  <si>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</si>
  <si>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</si>
  <si>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</si>
  <si>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</si>
  <si>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</si>
  <si>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</si>
  <si>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</si>
  <si>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</si>
  <si>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</si>
  <si>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</si>
  <si>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</si>
  <si>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</si>
  <si>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</si>
  <si>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</si>
  <si>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</si>
  <si>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</si>
  <si>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</si>
  <si>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</si>
  <si>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</si>
  <si>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</si>
  <si>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</si>
  <si>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</si>
  <si>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</si>
  <si>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</si>
  <si>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</si>
  <si>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</si>
  <si>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</si>
  <si>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</si>
  <si>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</si>
  <si>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</si>
  <si>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</si>
  <si>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</si>
  <si>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</si>
  <si>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</si>
  <si>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</si>
  <si>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</si>
  <si>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</si>
  <si>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</si>
  <si>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</si>
  <si>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</si>
  <si>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</si>
  <si>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</si>
  <si>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</si>
  <si>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</si>
  <si>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</si>
  <si>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</si>
  <si>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</si>
  <si>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</si>
  <si>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</si>
  <si>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</si>
  <si>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</si>
  <si>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</si>
  <si>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</si>
  <si>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</si>
  <si>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</si>
  <si>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</si>
  <si>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</si>
  <si>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</si>
  <si>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</si>
  <si>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</si>
  <si>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</si>
  <si>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</si>
  <si>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</si>
  <si>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</si>
  <si>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</si>
  <si>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</si>
  <si>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</si>
  <si>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</si>
  <si>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</si>
  <si>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</si>
  <si>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</si>
  <si>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</si>
  <si>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</si>
  <si>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</si>
  <si>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</si>
  <si>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</si>
  <si>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</si>
  <si>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</si>
  <si>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</si>
  <si>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</si>
  <si>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</si>
  <si>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</si>
  <si>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</si>
  <si>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</si>
  <si>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</si>
  <si>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</si>
  <si>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</si>
  <si>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</si>
  <si>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</si>
  <si>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</si>
  <si>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</si>
  <si>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</si>
  <si>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</si>
  <si>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</si>
  <si>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</si>
  <si>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</si>
  <si>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</si>
  <si>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</si>
  <si>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</si>
  <si>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</si>
  <si>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</si>
  <si>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</si>
  <si>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</si>
  <si>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</si>
  <si>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</si>
  <si>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</si>
  <si>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</si>
  <si>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</si>
  <si>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</si>
  <si>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</si>
  <si>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</si>
  <si>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</si>
  <si>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</si>
  <si>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</si>
  <si>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</si>
  <si>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</si>
  <si>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</si>
  <si>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</si>
  <si>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</si>
  <si>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</si>
  <si>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</si>
  <si>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</si>
  <si>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</si>
  <si>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</si>
  <si>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</si>
  <si>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</si>
  <si>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</si>
  <si>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</si>
  <si>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</si>
  <si>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</si>
  <si>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</si>
  <si>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</si>
  <si>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</si>
  <si>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</si>
  <si>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</si>
  <si>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</si>
  <si>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</si>
  <si>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</si>
  <si>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</si>
  <si>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</si>
  <si>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</si>
  <si>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</si>
  <si>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</si>
  <si>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</si>
  <si>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</si>
  <si>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</si>
  <si>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</si>
  <si>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</si>
  <si>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</si>
  <si>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</si>
  <si>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</si>
  <si>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</si>
  <si>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</si>
  <si>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</si>
  <si>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</si>
  <si>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</si>
  <si>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</si>
  <si>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</si>
  <si>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</si>
  <si>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</si>
  <si>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</si>
  <si>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</si>
  <si>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</si>
  <si>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</si>
  <si>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</si>
  <si>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</si>
  <si>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</si>
  <si>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</si>
  <si>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</si>
  <si>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</si>
  <si>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</si>
  <si>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</si>
  <si>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</si>
  <si>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</si>
  <si>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</si>
  <si>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</si>
  <si>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</si>
  <si>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</si>
  <si>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</si>
  <si>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</si>
  <si>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</si>
  <si>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</si>
  <si>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</si>
  <si>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</si>
  <si>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</si>
  <si>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</si>
  <si>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</si>
  <si>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</si>
  <si>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</si>
  <si>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</si>
  <si>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</si>
  <si>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</si>
  <si>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</si>
  <si>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</si>
  <si>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</si>
  <si>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</si>
  <si>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</si>
  <si>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</si>
  <si>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</si>
  <si>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</si>
  <si>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</si>
  <si>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</si>
  <si>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</si>
  <si>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</si>
  <si>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</si>
  <si>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</si>
  <si>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</si>
  <si>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</si>
  <si>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</si>
  <si>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</si>
  <si>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</si>
  <si>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</si>
  <si>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</si>
  <si>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</si>
  <si>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</si>
  <si>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</si>
  <si>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</si>
  <si>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</si>
  <si>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</si>
  <si>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</si>
  <si>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</si>
  <si>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</si>
  <si>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</si>
  <si>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</si>
  <si>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</si>
  <si>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</si>
  <si>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</si>
  <si>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</si>
  <si>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</si>
  <si>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</si>
  <si>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</si>
  <si>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</si>
  <si>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</si>
  <si>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</si>
  <si>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</si>
  <si>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</si>
  <si>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</si>
  <si>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</si>
  <si>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</si>
  <si>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</si>
  <si>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</si>
  <si>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</si>
  <si>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</si>
  <si>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</si>
  <si>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</si>
  <si>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</si>
  <si>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</si>
  <si>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</si>
  <si>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</si>
  <si>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</si>
  <si>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</si>
  <si>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</si>
  <si>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</si>
  <si>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</si>
  <si>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</si>
  <si>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</si>
  <si>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</si>
  <si>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</si>
  <si>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</si>
  <si>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</si>
  <si>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</si>
  <si>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</si>
  <si>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</si>
  <si>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</si>
  <si>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</si>
  <si>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</si>
  <si>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</si>
  <si>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</si>
  <si>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</si>
  <si>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</si>
  <si>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</si>
  <si>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</si>
  <si>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</si>
  <si>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</si>
  <si>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</si>
  <si>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</si>
  <si>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</si>
  <si>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</si>
  <si>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</si>
  <si>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</si>
  <si>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</si>
  <si>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</si>
  <si>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</si>
  <si>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</si>
  <si>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</si>
  <si>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</si>
  <si>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</si>
  <si>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</si>
  <si>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</si>
  <si>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</si>
  <si>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</si>
  <si>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</si>
  <si>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</si>
  <si>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</si>
  <si>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</si>
  <si>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</si>
  <si>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</si>
  <si>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</si>
  <si>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</si>
  <si>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</si>
  <si>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</si>
  <si>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</si>
  <si>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</si>
  <si>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</si>
  <si>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</si>
  <si>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</si>
  <si>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</si>
  <si>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</si>
  <si>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</si>
  <si>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</si>
  <si>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</si>
  <si>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</si>
  <si>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</si>
  <si>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</si>
  <si>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</si>
  <si>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</si>
  <si>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</si>
  <si>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</si>
  <si>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</si>
  <si>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</si>
  <si>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</si>
  <si>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</si>
  <si>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</si>
  <si>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</si>
  <si>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</si>
  <si>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</si>
  <si>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</si>
  <si>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</si>
  <si>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</si>
  <si>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</si>
  <si>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</si>
  <si>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</si>
  <si>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</si>
  <si>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</si>
  <si>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</si>
  <si>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</si>
  <si>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</si>
  <si>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</si>
  <si>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</si>
  <si>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</si>
  <si>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</si>
  <si>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</si>
  <si>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</si>
  <si>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</si>
  <si>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</si>
  <si>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</si>
  <si>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</si>
  <si>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</si>
  <si>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</si>
  <si>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</si>
  <si>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</si>
  <si>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</si>
  <si>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</si>
  <si>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</si>
  <si>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</si>
  <si>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</si>
  <si>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</si>
  <si>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</si>
  <si>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</si>
  <si>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</si>
  <si>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</si>
  <si>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</si>
  <si>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</si>
  <si>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</si>
  <si>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</si>
  <si>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</si>
  <si>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</si>
  <si>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</si>
  <si>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</si>
  <si>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</si>
  <si>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</si>
  <si>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</si>
  <si>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</si>
  <si>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</si>
  <si>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</si>
  <si>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</si>
  <si>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</si>
  <si>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</si>
  <si>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</si>
  <si>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</si>
  <si>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</si>
  <si>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</si>
  <si>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</si>
  <si>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</si>
  <si>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</si>
  <si>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</si>
  <si>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</si>
  <si>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</si>
  <si>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</si>
  <si>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</si>
  <si>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</si>
  <si>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</si>
  <si>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</si>
  <si>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</si>
  <si>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</si>
  <si>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</si>
  <si>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</si>
  <si>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</si>
  <si>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</si>
  <si>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</si>
  <si>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</si>
  <si>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</si>
  <si>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</si>
  <si>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</si>
  <si>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</si>
  <si>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</si>
  <si>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</si>
  <si>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</si>
  <si>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</si>
  <si>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</si>
  <si>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</si>
  <si>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</si>
  <si>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</si>
  <si>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</si>
  <si>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</si>
  <si>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</si>
  <si>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</si>
  <si>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</si>
  <si>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</si>
  <si>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</si>
  <si>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</si>
  <si>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</si>
  <si>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</si>
  <si>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</si>
  <si>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</si>
  <si>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</si>
  <si>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</si>
  <si>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</si>
  <si>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</si>
  <si>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</si>
  <si>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</si>
  <si>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</si>
  <si>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</si>
  <si>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</si>
  <si>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</si>
  <si>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</si>
  <si>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</si>
  <si>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</si>
  <si>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</si>
  <si>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</si>
  <si>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</si>
  <si>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</si>
  <si>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</si>
  <si>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</si>
  <si>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</si>
  <si>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</si>
  <si>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</si>
  <si>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</si>
  <si>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</si>
  <si>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</si>
  <si>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</si>
  <si>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</si>
  <si>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</si>
  <si>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</si>
  <si>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</si>
  <si>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</si>
  <si>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</si>
  <si>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</si>
  <si>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</si>
  <si>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</si>
  <si>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</si>
  <si>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</si>
  <si>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</si>
  <si>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</si>
  <si>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</si>
  <si>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</si>
  <si>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</si>
  <si>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</si>
  <si>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</si>
  <si>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</si>
  <si>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</si>
  <si>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</si>
  <si>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</si>
  <si>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</si>
  <si>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</si>
  <si>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</si>
  <si>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</si>
  <si>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</si>
  <si>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</si>
  <si>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</si>
  <si>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</si>
  <si>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</si>
  <si>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</si>
  <si>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</si>
  <si>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</si>
  <si>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</si>
  <si>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</si>
  <si>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</si>
  <si>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</si>
  <si>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</si>
  <si>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</si>
  <si>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</si>
  <si>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</si>
  <si>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</si>
  <si>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</si>
  <si>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</si>
  <si>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</si>
  <si>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</si>
  <si>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</si>
  <si>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</si>
  <si>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</si>
  <si>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</si>
  <si>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</si>
  <si>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</si>
  <si>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</si>
  <si>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</si>
  <si>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</si>
  <si>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</si>
  <si>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</si>
  <si>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</si>
  <si>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</si>
  <si>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</si>
  <si>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</si>
  <si>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</si>
  <si>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</si>
  <si>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</si>
  <si>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</si>
  <si>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</si>
  <si>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</si>
  <si>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</si>
  <si>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</si>
  <si>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</si>
  <si>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</si>
  <si>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</si>
  <si>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</si>
  <si>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</si>
  <si>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</si>
  <si>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</si>
  <si>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</si>
  <si>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</si>
  <si>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</si>
  <si>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</si>
  <si>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</si>
  <si>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</si>
  <si>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</si>
  <si>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</si>
  <si>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</si>
  <si>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</si>
  <si>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</si>
  <si>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</si>
  <si>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</si>
  <si>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</si>
  <si>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</si>
  <si>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</si>
  <si>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</si>
  <si>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</si>
  <si>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</si>
  <si>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</si>
  <si>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</si>
  <si>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</si>
  <si>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</si>
  <si>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</si>
  <si>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</si>
  <si>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</si>
  <si>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</si>
  <si>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</si>
  <si>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</si>
  <si>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</si>
  <si>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</si>
  <si>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</si>
  <si>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</si>
  <si>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</si>
  <si>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</si>
  <si>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</si>
  <si>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</si>
  <si>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</si>
  <si>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</si>
  <si>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</si>
  <si>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</si>
  <si>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</si>
  <si>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</si>
  <si>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</si>
  <si>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</si>
  <si>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</si>
  <si>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</si>
  <si>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</si>
  <si>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</si>
  <si>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</si>
  <si>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</si>
  <si>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</si>
  <si>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</si>
  <si>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</si>
  <si>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</si>
  <si>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</si>
  <si>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</si>
  <si>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</si>
  <si>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</si>
  <si>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</si>
  <si>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</si>
  <si>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</si>
  <si>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</si>
  <si>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</si>
  <si>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</si>
  <si>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</si>
  <si>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</si>
  <si>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</si>
  <si>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</si>
  <si>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</si>
  <si>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</si>
  <si>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</si>
  <si>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</si>
  <si>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</si>
  <si>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</si>
  <si>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</si>
  <si>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</si>
  <si>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</si>
  <si>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</si>
  <si>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</si>
  <si>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</si>
  <si>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</si>
  <si>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</si>
  <si>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</si>
  <si>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</si>
  <si>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</si>
  <si>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</si>
  <si>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</si>
  <si>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</si>
  <si>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</si>
  <si>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</si>
  <si>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</si>
  <si>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</si>
  <si>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</si>
  <si>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</si>
  <si>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</si>
  <si>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</si>
  <si>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</si>
  <si>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</si>
  <si>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</si>
  <si>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</si>
  <si>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</si>
  <si>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</si>
  <si>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</si>
  <si>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</si>
  <si>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</si>
  <si>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</si>
  <si>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</si>
  <si>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</si>
  <si>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</si>
  <si>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</si>
  <si>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</si>
  <si>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</si>
  <si>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</si>
  <si>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</si>
  <si>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</si>
  <si>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</si>
  <si>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</si>
  <si>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</si>
  <si>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</si>
  <si>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</si>
  <si>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</si>
  <si>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</si>
  <si>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</si>
  <si>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</si>
  <si>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</si>
  <si>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</si>
  <si>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</si>
  <si>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</si>
  <si>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</si>
  <si>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</si>
  <si>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</si>
  <si>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</si>
  <si>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</si>
  <si>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</si>
  <si>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</si>
  <si>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</si>
  <si>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</si>
  <si>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</si>
  <si>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</si>
  <si>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</si>
  <si>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</si>
  <si>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</si>
  <si>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</si>
  <si>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</si>
  <si>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</si>
  <si>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</si>
  <si>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</si>
  <si>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</si>
  <si>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</si>
  <si>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</si>
  <si>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</si>
  <si>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</si>
  <si>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</si>
  <si>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</si>
  <si>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</si>
  <si>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</si>
  <si>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</si>
  <si>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</si>
  <si>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</si>
  <si>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</si>
  <si>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</si>
  <si>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</si>
  <si>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</si>
  <si>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</si>
  <si>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</si>
  <si>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</si>
  <si>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</si>
  <si>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</si>
  <si>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</si>
  <si>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</si>
  <si>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</si>
  <si>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</si>
  <si>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</si>
  <si>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</si>
  <si>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</si>
  <si>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</si>
  <si>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</si>
  <si>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</si>
  <si>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</si>
  <si>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</si>
  <si>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</si>
  <si>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</si>
  <si>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</si>
  <si>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</si>
  <si>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</si>
  <si>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</si>
  <si>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</si>
  <si>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</si>
  <si>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</si>
  <si>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</si>
  <si>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</si>
  <si>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</si>
  <si>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</si>
  <si>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</si>
  <si>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</si>
  <si>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</si>
  <si>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</si>
  <si>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</si>
  <si>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</si>
  <si>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</si>
  <si>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</si>
  <si>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</si>
  <si>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</si>
  <si>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</si>
  <si>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</si>
  <si>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</si>
  <si>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</si>
  <si>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</si>
  <si>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</si>
  <si>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</si>
  <si>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</si>
  <si>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</si>
  <si>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</si>
  <si>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</si>
  <si>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</si>
  <si>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</si>
  <si>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</si>
  <si>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</si>
  <si>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</si>
  <si>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</si>
  <si>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</si>
  <si>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</si>
  <si>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</si>
  <si>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</si>
  <si>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</si>
  <si>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</si>
  <si>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</si>
  <si>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</si>
  <si>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</si>
  <si>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</si>
  <si>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</si>
  <si>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</si>
  <si>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</si>
  <si>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</si>
  <si>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</si>
  <si>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</si>
  <si>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</si>
  <si>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</si>
  <si>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</si>
  <si>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</si>
  <si>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</si>
  <si>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</si>
  <si>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</si>
  <si>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</si>
  <si>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</si>
  <si>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</si>
  <si>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</si>
  <si>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</si>
  <si>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</si>
  <si>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</si>
  <si>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</si>
  <si>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</si>
  <si>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</si>
  <si>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</si>
  <si>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</si>
  <si>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</si>
  <si>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</si>
  <si>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</si>
  <si>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</si>
  <si>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</si>
  <si>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</si>
  <si>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</si>
  <si>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</si>
  <si>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</si>
  <si>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</si>
  <si>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</si>
  <si>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</si>
  <si>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</si>
  <si>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</si>
  <si>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</si>
  <si>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</si>
  <si>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</si>
  <si>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</si>
  <si>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</si>
  <si>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</si>
  <si>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</si>
  <si>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</si>
  <si>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</si>
  <si>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</si>
  <si>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</si>
  <si>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</si>
  <si>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</si>
  <si>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</si>
  <si>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</si>
  <si>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</si>
  <si>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</si>
  <si>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</si>
  <si>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</si>
  <si>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</si>
  <si>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</si>
  <si>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</si>
  <si>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</si>
  <si>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</si>
  <si>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</si>
  <si>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</si>
  <si>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</si>
  <si>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</si>
  <si>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</si>
  <si>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</si>
  <si>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</si>
  <si>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</si>
  <si>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</si>
  <si>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</si>
  <si>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</si>
  <si>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</si>
  <si>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</si>
  <si>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</si>
  <si>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</si>
  <si>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</si>
  <si>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</si>
  <si>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</si>
  <si>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</si>
  <si>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</si>
  <si>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</si>
  <si>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</si>
  <si>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</si>
  <si>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</si>
  <si>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</si>
  <si>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</si>
  <si>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</si>
  <si>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</si>
  <si>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</si>
  <si>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</si>
  <si>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</si>
  <si>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</si>
  <si>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</si>
  <si>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</si>
  <si>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</si>
  <si>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</si>
  <si>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</si>
  <si>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</si>
  <si>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</si>
  <si>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</si>
  <si>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</si>
  <si>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</si>
  <si>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</si>
  <si>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</si>
  <si>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</si>
  <si>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</si>
  <si>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</si>
  <si>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</si>
  <si>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</si>
  <si>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</si>
  <si>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</si>
  <si>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</si>
  <si>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</si>
  <si>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</si>
  <si>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</si>
  <si>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</si>
  <si>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</si>
  <si>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</si>
  <si>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</si>
  <si>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</si>
  <si>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</si>
  <si>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</si>
  <si>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</si>
  <si>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</si>
  <si>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</si>
  <si>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</si>
  <si>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</si>
  <si>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</si>
  <si>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</si>
  <si>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</si>
  <si>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</si>
  <si>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</si>
  <si>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</si>
  <si>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</si>
  <si>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</si>
  <si>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</si>
  <si>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</si>
  <si>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</si>
  <si>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</si>
  <si>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</si>
  <si>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</si>
  <si>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</si>
  <si>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</si>
  <si>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</si>
  <si>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</si>
  <si>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</si>
  <si>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</si>
  <si>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</si>
  <si>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</si>
  <si>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</si>
  <si>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</si>
  <si>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</si>
  <si>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</si>
  <si>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</si>
  <si>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</si>
  <si>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</si>
  <si>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</si>
  <si>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</si>
  <si>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</si>
  <si>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</si>
  <si>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</si>
  <si>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</si>
  <si>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</si>
  <si>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</si>
  <si>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</si>
  <si>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</si>
  <si>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</si>
  <si>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</si>
  <si>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</si>
  <si>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</si>
  <si>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</si>
  <si>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</si>
  <si>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</si>
  <si>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</si>
  <si>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</si>
  <si>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</si>
  <si>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</si>
  <si>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</si>
  <si>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</si>
  <si>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</si>
  <si>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</si>
  <si>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</si>
  <si>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</si>
  <si>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</si>
  <si>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</si>
  <si>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</si>
  <si>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</si>
  <si>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</si>
  <si>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</si>
  <si>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</si>
  <si>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</si>
  <si>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</si>
  <si>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</si>
  <si>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</si>
  <si>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</si>
  <si>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</si>
  <si>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</si>
  <si>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</si>
  <si>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</si>
  <si>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</si>
  <si>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</si>
  <si>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</si>
  <si>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</si>
  <si>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</si>
  <si>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</si>
  <si>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</si>
  <si>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</si>
  <si>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</si>
  <si>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</si>
  <si>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</si>
  <si>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</si>
  <si>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</si>
  <si>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</si>
  <si>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</si>
  <si>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</si>
  <si>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</si>
  <si>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</si>
  <si>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</si>
  <si>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</si>
  <si>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</si>
  <si>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</si>
  <si>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</si>
  <si>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</si>
  <si>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</si>
  <si>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</si>
  <si>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</si>
  <si>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</si>
  <si>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</si>
  <si>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</si>
  <si>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</si>
  <si>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</si>
  <si>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</si>
  <si>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</si>
  <si>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</si>
  <si>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</si>
  <si>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</si>
  <si>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</si>
  <si>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</si>
  <si>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</si>
  <si>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</si>
  <si>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</si>
  <si>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</si>
  <si>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</si>
  <si>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</si>
  <si>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</si>
  <si>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</si>
  <si>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</si>
  <si>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</si>
  <si>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</si>
  <si>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</si>
  <si>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</si>
  <si>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</si>
  <si>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</si>
  <si>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</si>
  <si>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</si>
  <si>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</si>
  <si>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</si>
  <si>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</si>
  <si>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</si>
  <si>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</si>
  <si>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</si>
  <si>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</si>
  <si>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</si>
  <si>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</si>
  <si>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</si>
  <si>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</si>
  <si>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</si>
  <si>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</si>
  <si>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</si>
  <si>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</si>
  <si>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</si>
  <si>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</si>
  <si>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</si>
  <si>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</si>
  <si>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</si>
  <si>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</si>
  <si>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</si>
  <si>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</si>
  <si>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</si>
  <si>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</si>
  <si>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</si>
  <si>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</si>
  <si>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</si>
  <si>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</si>
  <si>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</si>
  <si>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</si>
  <si>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</si>
  <si>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</si>
  <si>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</si>
  <si>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</si>
  <si>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</si>
  <si>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</si>
  <si>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</si>
  <si>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</si>
  <si>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</si>
  <si>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</si>
  <si>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</si>
  <si>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</si>
  <si>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</si>
  <si>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</si>
  <si>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</si>
  <si>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</si>
  <si>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</si>
  <si>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</si>
  <si>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</si>
  <si>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</si>
  <si>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</si>
  <si>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</si>
  <si>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</si>
  <si>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</si>
  <si>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</si>
  <si>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</si>
  <si>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</si>
  <si>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</si>
  <si>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</si>
  <si>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</si>
  <si>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</si>
  <si>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</si>
  <si>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</si>
  <si>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</si>
  <si>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</si>
  <si>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</si>
  <si>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</si>
  <si>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</si>
  <si>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</si>
  <si>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</si>
  <si>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</si>
  <si>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</si>
  <si>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</si>
  <si>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</si>
  <si>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</si>
  <si>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</si>
  <si>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</si>
  <si>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</si>
  <si>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</si>
  <si>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</si>
  <si>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</si>
  <si>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</si>
  <si>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</si>
  <si>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</si>
  <si>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</si>
  <si>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</si>
  <si>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</si>
  <si>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</si>
  <si>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</si>
  <si>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</si>
  <si>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</si>
  <si>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</si>
  <si>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</si>
  <si>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</si>
  <si>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</si>
  <si>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</si>
  <si>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</si>
  <si>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</si>
  <si>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</si>
  <si>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</si>
  <si>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</si>
  <si>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</si>
  <si>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</si>
  <si>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</si>
  <si>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</si>
  <si>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</si>
  <si>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</si>
  <si>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</si>
  <si>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</si>
  <si>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</si>
  <si>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</si>
  <si>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</si>
  <si>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</si>
  <si>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</si>
  <si>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</si>
  <si>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</si>
  <si>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</si>
  <si>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</si>
  <si>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</si>
  <si>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</si>
  <si>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</si>
  <si>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</si>
  <si>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</si>
  <si>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</si>
  <si>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</si>
  <si>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</si>
  <si>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</si>
  <si>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</si>
  <si>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</si>
  <si>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</si>
  <si>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</si>
  <si>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</si>
  <si>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</si>
  <si>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</si>
  <si>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</si>
  <si>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</si>
  <si>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</si>
  <si>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</si>
  <si>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</si>
  <si>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</si>
  <si>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</si>
  <si>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</si>
  <si>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</si>
  <si>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</si>
  <si>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</si>
  <si>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</si>
  <si>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</si>
  <si>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</si>
  <si>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</si>
  <si>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</si>
  <si>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</si>
  <si>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</si>
  <si>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</si>
  <si>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</si>
  <si>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</si>
  <si>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</si>
  <si>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</si>
  <si>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</si>
  <si>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</si>
  <si>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</si>
  <si>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</si>
  <si>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</si>
  <si>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</si>
  <si>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</si>
  <si>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</si>
  <si>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</si>
  <si>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</si>
  <si>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</si>
  <si>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</si>
  <si>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</si>
  <si>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</si>
  <si>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</si>
  <si>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</si>
  <si>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</si>
  <si>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</si>
  <si>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</si>
  <si>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</si>
  <si>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</si>
  <si>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</si>
  <si>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</si>
  <si>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</si>
  <si>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</si>
  <si>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</si>
  <si>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</si>
  <si>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</si>
  <si>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</si>
  <si>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</si>
  <si>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</si>
  <si>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</si>
  <si>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</si>
  <si>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</si>
  <si>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</si>
  <si>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</si>
  <si>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</si>
  <si>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</si>
  <si>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</si>
  <si>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</si>
  <si>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</si>
  <si>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</si>
  <si>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</si>
  <si>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</si>
  <si>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</si>
  <si>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</si>
  <si>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</si>
  <si>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</si>
  <si>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</si>
  <si>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</si>
  <si>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</si>
  <si>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</si>
  <si>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</si>
  <si>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</si>
  <si>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</si>
  <si>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</si>
  <si>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</si>
  <si>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</si>
  <si>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</si>
  <si>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</si>
  <si>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</si>
  <si>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</si>
  <si>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</si>
  <si>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</si>
  <si>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</si>
  <si>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</si>
  <si>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</si>
  <si>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</si>
  <si>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</si>
  <si>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</si>
  <si>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</si>
  <si>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</si>
  <si>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</si>
  <si>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</si>
  <si>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</si>
  <si>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</si>
  <si>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</si>
  <si>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</si>
  <si>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</si>
  <si>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</si>
  <si>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</si>
  <si>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</si>
  <si>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</si>
  <si>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</si>
  <si>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</si>
  <si>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</si>
  <si>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</si>
  <si>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</si>
  <si>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</si>
  <si>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</si>
  <si>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</si>
  <si>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</si>
  <si>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</si>
  <si>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</si>
  <si>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</si>
  <si>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</si>
  <si>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</si>
  <si>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</si>
  <si>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</si>
  <si>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</si>
  <si>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</si>
  <si>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</si>
  <si>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</si>
  <si>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</si>
  <si>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</si>
  <si>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</si>
  <si>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</si>
  <si>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</si>
  <si>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</si>
  <si>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</si>
  <si>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</si>
  <si>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</si>
  <si>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</si>
  <si>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</si>
  <si>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</si>
  <si>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</si>
  <si>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</si>
  <si>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</si>
  <si>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</si>
  <si>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</si>
  <si>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</si>
  <si>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</si>
  <si>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</si>
  <si>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</si>
  <si>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</si>
  <si>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</si>
  <si>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</si>
  <si>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</si>
  <si>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</si>
  <si>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</si>
  <si>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</si>
  <si>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</si>
  <si>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</si>
  <si>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</si>
  <si>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</si>
  <si>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</si>
  <si>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</si>
  <si>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</si>
  <si>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</si>
  <si>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</si>
  <si>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</si>
  <si>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</si>
  <si>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</si>
  <si>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</si>
  <si>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</si>
  <si>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</si>
  <si>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</si>
  <si>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</si>
  <si>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</si>
  <si>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</si>
  <si>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</si>
  <si>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</si>
  <si>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</si>
  <si>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</si>
  <si>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</si>
  <si>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</si>
  <si>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</si>
  <si>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</si>
  <si>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</si>
  <si>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</si>
  <si>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</si>
  <si>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</si>
  <si>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</si>
  <si>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</si>
  <si>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</si>
  <si>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</si>
  <si>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</si>
  <si>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</si>
  <si>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</si>
  <si>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</si>
  <si>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</si>
  <si>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</si>
  <si>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</si>
  <si>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</si>
  <si>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</si>
  <si>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</si>
  <si>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</si>
  <si>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</si>
  <si>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</si>
  <si>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</si>
  <si>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</si>
  <si>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</si>
  <si>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</si>
  <si>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</si>
  <si>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</si>
  <si>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</si>
  <si>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</si>
  <si>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</si>
  <si>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</si>
  <si>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</si>
  <si>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</si>
  <si>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</si>
  <si>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</si>
  <si>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</si>
  <si>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</si>
  <si>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</si>
  <si>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</si>
  <si>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</si>
  <si>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</si>
  <si>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</si>
  <si>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</si>
  <si>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</si>
  <si>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</si>
  <si>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</si>
  <si>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</si>
  <si>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</si>
  <si>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</si>
  <si>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</si>
  <si>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</si>
  <si>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</si>
  <si>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</si>
  <si>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</si>
  <si>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</si>
  <si>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</si>
  <si>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</si>
  <si>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</si>
  <si>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</si>
  <si>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</si>
  <si>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</si>
  <si>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</si>
  <si>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</si>
  <si>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</si>
  <si>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</si>
  <si>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</si>
  <si>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</si>
  <si>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</si>
  <si>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</si>
  <si>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</si>
  <si>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</si>
  <si>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</si>
  <si>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</si>
  <si>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</si>
  <si>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</si>
  <si>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</si>
  <si>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</si>
  <si>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</si>
  <si>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</si>
  <si>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</si>
  <si>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</si>
  <si>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</si>
  <si>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</si>
  <si>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</si>
  <si>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</si>
  <si>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</si>
  <si>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</si>
  <si>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</si>
  <si>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</si>
  <si>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</si>
  <si>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</si>
  <si>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</si>
  <si>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</si>
  <si>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</si>
  <si>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</si>
  <si>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</si>
  <si>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</si>
  <si>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</si>
  <si>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</si>
  <si>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</si>
  <si>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</si>
  <si>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</si>
  <si>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</si>
  <si>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</si>
  <si>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</si>
  <si>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</si>
  <si>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</si>
  <si>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</si>
  <si>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</si>
  <si>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</si>
  <si>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</si>
  <si>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</si>
  <si>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</si>
  <si>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</si>
  <si>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</si>
  <si>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</si>
  <si>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</si>
  <si>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</si>
  <si>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</si>
  <si>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</si>
  <si>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</si>
  <si>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</si>
  <si>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</si>
  <si>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</si>
  <si>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</si>
  <si>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</si>
  <si>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</si>
  <si>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</si>
  <si>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</si>
  <si>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</si>
  <si>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</si>
  <si>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</si>
  <si>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</si>
  <si>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</si>
  <si>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</si>
  <si>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</si>
  <si>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</si>
  <si>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</si>
  <si>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</si>
  <si>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</si>
  <si>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</si>
  <si>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</si>
  <si>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</si>
  <si>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</si>
  <si>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</si>
  <si>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</si>
  <si>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</si>
  <si>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</si>
  <si>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</si>
  <si>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</si>
  <si>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</si>
  <si>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</si>
  <si>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</si>
  <si>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</si>
  <si>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</si>
  <si>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</si>
  <si>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</si>
  <si>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</si>
  <si>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</si>
  <si>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</si>
  <si>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</si>
  <si>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</si>
  <si>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</si>
  <si>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</si>
  <si>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</si>
  <si>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</si>
  <si>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</si>
  <si>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(Multiple Items)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</si>
  <si>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</si>
  <si>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</si>
  <si>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</si>
  <si>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</si>
  <si>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</si>
  <si>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</si>
  <si>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</si>
  <si>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</si>
  <si>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</si>
  <si>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</si>
  <si>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(All)</t>
  </si>
  <si>
    <t>Name</t>
  </si>
  <si>
    <t>Blurb</t>
  </si>
  <si>
    <t>Goal</t>
  </si>
  <si>
    <t>Pledged</t>
  </si>
  <si>
    <t>Number of Backers</t>
  </si>
  <si>
    <t>Years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</si>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</sst>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488889680645126E-2"/>
          <c:y val="1.4864735277508444E-2"/>
          <c:w val="0.84941805916794333"/>
          <c:h val="0.907447178033733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D-2E41-A8B6-760EC2A38E5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9B-F24A-93DD-215B70A9FA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9B-F24A-93DD-215B70A9FA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9B-F24A-93DD-215B70A9F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7302848"/>
        <c:axId val="337217376"/>
      </c:barChart>
      <c:catAx>
        <c:axId val="33730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17376"/>
        <c:crosses val="autoZero"/>
        <c:auto val="1"/>
        <c:lblAlgn val="ctr"/>
        <c:lblOffset val="100"/>
        <c:noMultiLvlLbl val="0"/>
      </c:catAx>
      <c:valAx>
        <c:axId val="33721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30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A5-8F44-9564-08370D93C49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3A-7447-807F-E56E3BA060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3A-7447-807F-E56E3BA06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35871568"/>
        <c:axId val="335873216"/>
      </c:barChart>
      <c:catAx>
        <c:axId val="335871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873216"/>
        <c:crosses val="autoZero"/>
        <c:auto val="1"/>
        <c:lblAlgn val="ctr"/>
        <c:lblOffset val="100"/>
        <c:noMultiLvlLbl val="0"/>
      </c:catAx>
      <c:valAx>
        <c:axId val="33587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87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66-9844-9707-4A5E5C6F19D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F1-D744-952F-2F4187B933E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F1-D744-952F-2F4187B933E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F1-D744-952F-2F4187B93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8283456"/>
        <c:axId val="368285104"/>
      </c:lineChart>
      <c:catAx>
        <c:axId val="36828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85104"/>
        <c:crosses val="autoZero"/>
        <c:auto val="1"/>
        <c:lblAlgn val="ctr"/>
        <c:lblOffset val="100"/>
        <c:noMultiLvlLbl val="0"/>
      </c:catAx>
      <c:valAx>
        <c:axId val="36828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8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03-4044-B846-D166C33E867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03-4044-B846-D166C33E867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03-4044-B846-D166C33E8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0545695"/>
        <c:axId val="1448360511"/>
      </c:lineChart>
      <c:catAx>
        <c:axId val="212054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360511"/>
        <c:crosses val="autoZero"/>
        <c:auto val="1"/>
        <c:lblAlgn val="ctr"/>
        <c:lblOffset val="100"/>
        <c:noMultiLvlLbl val="0"/>
      </c:catAx>
      <c:valAx>
        <c:axId val="144836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4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7-1044-917E-BBF1E0EA73B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7-1044-917E-BBF1E0EA73B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7-1044-917E-BBF1E0EA7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0586127"/>
        <c:axId val="1541158207"/>
      </c:lineChart>
      <c:catAx>
        <c:axId val="154058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158207"/>
        <c:crosses val="autoZero"/>
        <c:auto val="1"/>
        <c:lblAlgn val="ctr"/>
        <c:lblOffset val="100"/>
        <c:noMultiLvlLbl val="0"/>
      </c:catAx>
      <c:valAx>
        <c:axId val="154115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58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596900</xdr:colOff>
      <xdr:row>1</xdr:row>
      <xdr:rowOff>12700</xdr:rowOff>
    </xdr:from>
    <xdr:to>
      <xdr:col>18</xdr:col>
      <xdr:colOff>165100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F266B-3C50-0D4D-A1E3-7BC1F50D0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787400</xdr:colOff>
      <xdr:row>1</xdr:row>
      <xdr:rowOff>127000</xdr:rowOff>
    </xdr:from>
    <xdr:to>
      <xdr:col>22</xdr:col>
      <xdr:colOff>393700</xdr:colOff>
      <xdr:row>53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88271A-AAA9-3A42-8942-803A636AC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20</xdr:col>
      <xdr:colOff>0</xdr:colOff>
      <xdr:row>12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E4ED6-5EC2-7F4E-A4C8-A296CE392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698500</xdr:colOff>
      <xdr:row>1</xdr:row>
      <xdr:rowOff>177800</xdr:rowOff>
    </xdr:from>
    <xdr:to>
      <xdr:col>13</xdr:col>
      <xdr:colOff>596900</xdr:colOff>
      <xdr:row>18</xdr:row>
      <xdr:rowOff>6350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49D1720C-6681-304D-9B5C-C0457348E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579783</xdr:colOff>
      <xdr:row>15</xdr:row>
      <xdr:rowOff>50247</xdr:rowOff>
    </xdr:from>
    <xdr:to>
      <xdr:col>7</xdr:col>
      <xdr:colOff>635001</xdr:colOff>
      <xdr:row>32</xdr:row>
      <xdr:rowOff>165651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1FF2BD-2939-7B48-840A-226E69980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Livingston" refreshedDate="44242.150525925928" createdVersion="6" refreshedVersion="6" minRefreshableVersion="3" recordCount="4115" xr:uid="{90D8FD14-3203-2E44-B294-645FF2A7CF1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Livingston" refreshedDate="44242.187644328704" createdVersion="6" refreshedVersion="6" minRefreshableVersion="3" recordCount="4115" xr:uid="{005A379F-1540-8D41-A517-9D7F6975726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Livingston" refreshedDate="44245.950568287037" createdVersion="6" refreshedVersion="6" minRefreshableVersion="3" recordCount="4115" xr:uid="{B76CB1BF-B3C5-FD4B-8019-59508B0ED211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09" maxValue="2017" count="10">
        <m/>
        <n v="2015"/>
        <n v="2016"/>
        <n v="2010"/>
        <n v="2011"/>
        <n v="2013"/>
        <n v="2017"/>
        <n v="2014"/>
        <n v="2012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  <x v="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  <x v="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  <x v="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x v="4114"/>
    <m/>
    <m/>
    <m/>
    <m/>
    <m/>
    <m/>
    <x v="9"/>
    <m/>
    <x v="4114"/>
    <x v="409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B6E073-5648-1D4B-8E97-30673054CA6C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6CAA1-4FE6-A341-84BF-E0737734F51E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FE96B-72E2-6142-90E1-97B751989DD4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3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4D6A4-9BA0-8747-9C62-568F9C1D484B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x="0"/>
        <item h="1"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9"/>
        <item x="3"/>
        <item x="4"/>
        <item x="8"/>
        <item x="5"/>
        <item x="7"/>
        <item x="1"/>
        <item x="2"/>
        <item x="6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160" zoomScaleNormal="160" workbookViewId="0">
      <pane ySplit="521" topLeftCell="A2923" activePane="bottomLeft" state="frozen"/>
      <selection pane="bottomLeft" activeCell="V3" sqref="V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6.83203125" customWidth="1"/>
    <col min="17" max="17" width="17.5" customWidth="1"/>
    <col min="18" max="18" width="11.83203125" customWidth="1"/>
    <col min="19" max="19" width="22.5" style="16" customWidth="1"/>
    <col min="20" max="20" width="19.33203125" customWidth="1"/>
  </cols>
  <sheetData>
    <row r="1" spans="1:21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8381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YEAR(S:S)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YEAR(S:S)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YEAR(S:S)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 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23" si="229">YEAR(S:S)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>YEAR(S2)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>YEAR(S10)</f>
        <v>2016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>YEAR(S17)</f>
        <v>2015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 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 0)</f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6">
        <f t="shared" ref="S3011:S3074" si="236">(((J3011/60)/60)/24)+DATE(1970,1,1)</f>
        <v>41939.569907407407</v>
      </c>
      <c r="T3011" s="16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6"/>
        <v>41996.832395833335</v>
      </c>
      <c r="T3012" s="16">
        <f t="shared" si="23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6"/>
        <v>42334.468935185185</v>
      </c>
      <c r="T3013" s="16">
        <f t="shared" si="23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6"/>
        <v>42024.702893518523</v>
      </c>
      <c r="T3014" s="16">
        <f t="shared" si="23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6"/>
        <v>42146.836215277777</v>
      </c>
      <c r="T3015" s="16">
        <f t="shared" si="23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6"/>
        <v>41920.123611111114</v>
      </c>
      <c r="T3016" s="16">
        <f t="shared" si="23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6"/>
        <v>41785.72729166667</v>
      </c>
      <c r="T3017" s="16">
        <f t="shared" si="23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6"/>
        <v>41778.548055555555</v>
      </c>
      <c r="T3018" s="16">
        <f t="shared" si="23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6"/>
        <v>41841.850034722222</v>
      </c>
      <c r="T3019" s="16">
        <f t="shared" si="23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6"/>
        <v>42163.29833333334</v>
      </c>
      <c r="T3020" s="16">
        <f t="shared" si="23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6"/>
        <v>41758.833564814813</v>
      </c>
      <c r="T3021" s="16">
        <f t="shared" si="23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6"/>
        <v>42170.846446759257</v>
      </c>
      <c r="T3022" s="16">
        <f t="shared" si="23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6"/>
        <v>42660.618854166663</v>
      </c>
      <c r="T3023" s="16">
        <f t="shared" si="23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6"/>
        <v>42564.95380787037</v>
      </c>
      <c r="T3024" s="16">
        <f t="shared" si="23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6"/>
        <v>42121.675763888896</v>
      </c>
      <c r="T3025" s="16">
        <f t="shared" si="23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6"/>
        <v>41158.993923611109</v>
      </c>
      <c r="T3026" s="16">
        <f t="shared" si="23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6"/>
        <v>41761.509409722225</v>
      </c>
      <c r="T3027" s="16">
        <f t="shared" si="23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6"/>
        <v>42783.459398148145</v>
      </c>
      <c r="T3028" s="16">
        <f t="shared" si="23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6"/>
        <v>42053.704293981486</v>
      </c>
      <c r="T3029" s="16">
        <f t="shared" si="23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6"/>
        <v>42567.264178240745</v>
      </c>
      <c r="T3030" s="16">
        <f t="shared" si="23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6"/>
        <v>41932.708877314813</v>
      </c>
      <c r="T3031" s="16">
        <f t="shared" si="23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6"/>
        <v>42233.747349537036</v>
      </c>
      <c r="T3032" s="16">
        <f t="shared" si="23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6"/>
        <v>42597.882488425923</v>
      </c>
      <c r="T3033" s="16">
        <f t="shared" si="23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6"/>
        <v>42228.044664351852</v>
      </c>
      <c r="T3034" s="16">
        <f t="shared" si="23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6"/>
        <v>42570.110243055555</v>
      </c>
      <c r="T3035" s="16">
        <f t="shared" si="23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6"/>
        <v>42644.535358796296</v>
      </c>
      <c r="T3036" s="16">
        <f t="shared" si="23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6"/>
        <v>41368.560289351852</v>
      </c>
      <c r="T3037" s="16">
        <f t="shared" si="23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6"/>
        <v>41466.785231481481</v>
      </c>
      <c r="T3038" s="16">
        <f t="shared" si="23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6"/>
        <v>40378.893206018518</v>
      </c>
      <c r="T3039" s="16">
        <f t="shared" si="23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6"/>
        <v>42373.252280092594</v>
      </c>
      <c r="T3040" s="16">
        <f t="shared" si="23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6"/>
        <v>41610.794421296298</v>
      </c>
      <c r="T3041" s="16">
        <f t="shared" si="23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6"/>
        <v>42177.791909722218</v>
      </c>
      <c r="T3042" s="16">
        <f t="shared" si="23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6"/>
        <v>42359.868611111116</v>
      </c>
      <c r="T3043" s="16">
        <f t="shared" si="23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6"/>
        <v>42253.688043981485</v>
      </c>
      <c r="T3044" s="16">
        <f t="shared" si="23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6"/>
        <v>42083.070590277777</v>
      </c>
      <c r="T3045" s="16">
        <f t="shared" si="23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6"/>
        <v>42387.7268287037</v>
      </c>
      <c r="T3046" s="16">
        <f t="shared" si="23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6"/>
        <v>41843.155729166669</v>
      </c>
      <c r="T3047" s="16">
        <f t="shared" si="23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6"/>
        <v>41862.803078703706</v>
      </c>
      <c r="T3048" s="16">
        <f t="shared" si="23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6"/>
        <v>42443.989050925928</v>
      </c>
      <c r="T3049" s="16">
        <f t="shared" si="23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6"/>
        <v>41975.901180555549</v>
      </c>
      <c r="T3050" s="16">
        <f t="shared" si="23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6"/>
        <v>42139.014525462961</v>
      </c>
      <c r="T3051" s="16">
        <f t="shared" si="23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6"/>
        <v>42465.16851851852</v>
      </c>
      <c r="T3052" s="16">
        <f t="shared" si="23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6"/>
        <v>42744.416030092587</v>
      </c>
      <c r="T3053" s="16">
        <f t="shared" si="23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6"/>
        <v>42122.670069444444</v>
      </c>
      <c r="T3054" s="16">
        <f t="shared" si="23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6"/>
        <v>41862.761724537035</v>
      </c>
      <c r="T3055" s="16">
        <f t="shared" si="23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6">
        <f t="shared" si="236"/>
        <v>42027.832800925928</v>
      </c>
      <c r="T3056" s="16">
        <f t="shared" si="23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6"/>
        <v>41953.95821759259</v>
      </c>
      <c r="T3057" s="16">
        <f t="shared" si="23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6">
        <f t="shared" si="236"/>
        <v>41851.636388888888</v>
      </c>
      <c r="T3058" s="16">
        <f t="shared" si="23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6">
        <f t="shared" si="236"/>
        <v>42433.650590277779</v>
      </c>
      <c r="T3059" s="16">
        <f t="shared" si="23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6"/>
        <v>42460.374305555553</v>
      </c>
      <c r="T3060" s="16">
        <f t="shared" si="23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6"/>
        <v>41829.935717592591</v>
      </c>
      <c r="T3061" s="16">
        <f t="shared" si="23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6"/>
        <v>42245.274699074071</v>
      </c>
      <c r="T3062" s="16">
        <f t="shared" si="23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6">
        <f t="shared" si="236"/>
        <v>41834.784120370372</v>
      </c>
      <c r="T3063" s="16">
        <f t="shared" si="23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6"/>
        <v>42248.535787037035</v>
      </c>
      <c r="T3064" s="16">
        <f t="shared" si="23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6"/>
        <v>42630.922893518517</v>
      </c>
      <c r="T3065" s="16">
        <f t="shared" si="23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6"/>
        <v>42299.130162037036</v>
      </c>
      <c r="T3066" s="16">
        <f t="shared" si="23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6"/>
        <v>41825.055231481485</v>
      </c>
      <c r="T3067" s="16">
        <f t="shared" si="23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6"/>
        <v>42531.228437500002</v>
      </c>
      <c r="T3068" s="16">
        <f t="shared" si="23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6">
        <f t="shared" si="236"/>
        <v>42226.938414351855</v>
      </c>
      <c r="T3069" s="16">
        <f t="shared" si="23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6">
        <f t="shared" si="236"/>
        <v>42263.691574074073</v>
      </c>
      <c r="T3070" s="16">
        <f t="shared" si="23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6">
        <f t="shared" si="236"/>
        <v>41957.833726851852</v>
      </c>
      <c r="T3071" s="16">
        <f t="shared" si="23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6">
        <f t="shared" si="236"/>
        <v>42690.733437499999</v>
      </c>
      <c r="T3072" s="16">
        <f t="shared" si="23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6">
        <f t="shared" si="236"/>
        <v>42097.732418981483</v>
      </c>
      <c r="T3073" s="16">
        <f t="shared" si="23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1" t="s">
        <v>8315</v>
      </c>
      <c r="R3074" t="s">
        <v>8355</v>
      </c>
      <c r="S3074" s="16">
        <f t="shared" si="236"/>
        <v>42658.690532407403</v>
      </c>
      <c r="T3074" s="16">
        <f t="shared" si="23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 0)</f>
        <v>0</v>
      </c>
      <c r="P3075">
        <f t="shared" ref="P3075:P3138" si="239">IFERROR(ROUND(E3075/L3075,2),0)</f>
        <v>92.14</v>
      </c>
      <c r="Q3075" s="11" t="s">
        <v>8315</v>
      </c>
      <c r="R3075" t="s">
        <v>8355</v>
      </c>
      <c r="S3075" s="16">
        <f t="shared" ref="S3075:S3138" si="240">(((J3075/60)/60)/24)+DATE(1970,1,1)</f>
        <v>42111.684027777781</v>
      </c>
      <c r="T3075" s="16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6">
        <f t="shared" si="240"/>
        <v>42409.571284722217</v>
      </c>
      <c r="T3076" s="16">
        <f t="shared" si="24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6">
        <f t="shared" si="240"/>
        <v>42551.102314814809</v>
      </c>
      <c r="T3077" s="16">
        <f t="shared" si="24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6">
        <f t="shared" si="240"/>
        <v>42226.651886574073</v>
      </c>
      <c r="T3078" s="16">
        <f t="shared" si="24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6">
        <f t="shared" si="240"/>
        <v>42766.956921296296</v>
      </c>
      <c r="T3079" s="16">
        <f t="shared" si="24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6">
        <f t="shared" si="240"/>
        <v>42031.138831018514</v>
      </c>
      <c r="T3080" s="16">
        <f t="shared" si="24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6">
        <f t="shared" si="240"/>
        <v>42055.713368055556</v>
      </c>
      <c r="T3081" s="16">
        <f t="shared" si="24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6">
        <f t="shared" si="240"/>
        <v>41940.028287037036</v>
      </c>
      <c r="T3082" s="16">
        <f t="shared" si="24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6">
        <f t="shared" si="240"/>
        <v>42237.181608796294</v>
      </c>
      <c r="T3083" s="16">
        <f t="shared" si="24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6">
        <f t="shared" si="240"/>
        <v>42293.922986111109</v>
      </c>
      <c r="T3084" s="16">
        <f t="shared" si="24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6">
        <f t="shared" si="240"/>
        <v>41853.563402777778</v>
      </c>
      <c r="T3085" s="16">
        <f t="shared" si="24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6">
        <f t="shared" si="240"/>
        <v>42100.723738425921</v>
      </c>
      <c r="T3086" s="16">
        <f t="shared" si="24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6">
        <f t="shared" si="240"/>
        <v>42246.883784722217</v>
      </c>
      <c r="T3087" s="16">
        <f t="shared" si="24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6">
        <f t="shared" si="240"/>
        <v>42173.67082175926</v>
      </c>
      <c r="T3088" s="16">
        <f t="shared" si="24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6">
        <f t="shared" si="240"/>
        <v>42665.150347222225</v>
      </c>
      <c r="T3089" s="16">
        <f t="shared" si="24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6">
        <f t="shared" si="240"/>
        <v>41981.57230324074</v>
      </c>
      <c r="T3090" s="16">
        <f t="shared" si="24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6">
        <f t="shared" si="240"/>
        <v>42528.542627314819</v>
      </c>
      <c r="T3091" s="16">
        <f t="shared" si="24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6">
        <f t="shared" si="240"/>
        <v>42065.818807870368</v>
      </c>
      <c r="T3092" s="16">
        <f t="shared" si="24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6">
        <f t="shared" si="240"/>
        <v>42566.948414351849</v>
      </c>
      <c r="T3093" s="16">
        <f t="shared" si="24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6">
        <f t="shared" si="240"/>
        <v>42255.619351851856</v>
      </c>
      <c r="T3094" s="16">
        <f t="shared" si="24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6">
        <f t="shared" si="240"/>
        <v>41760.909039351849</v>
      </c>
      <c r="T3095" s="16">
        <f t="shared" si="24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6">
        <f t="shared" si="240"/>
        <v>42207.795787037037</v>
      </c>
      <c r="T3096" s="16">
        <f t="shared" si="24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6">
        <f t="shared" si="240"/>
        <v>42523.025231481486</v>
      </c>
      <c r="T3097" s="16">
        <f t="shared" si="24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6">
        <f t="shared" si="240"/>
        <v>42114.825532407413</v>
      </c>
      <c r="T3098" s="16">
        <f t="shared" si="24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6">
        <f t="shared" si="240"/>
        <v>42629.503483796296</v>
      </c>
      <c r="T3099" s="16">
        <f t="shared" si="24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6">
        <f t="shared" si="240"/>
        <v>42359.792233796295</v>
      </c>
      <c r="T3100" s="16">
        <f t="shared" si="24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6">
        <f t="shared" si="240"/>
        <v>42382.189710648148</v>
      </c>
      <c r="T3101" s="16">
        <f t="shared" si="24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6">
        <f t="shared" si="240"/>
        <v>41902.622395833336</v>
      </c>
      <c r="T3102" s="16">
        <f t="shared" si="24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6">
        <f t="shared" si="240"/>
        <v>42171.383530092593</v>
      </c>
      <c r="T3103" s="16">
        <f t="shared" si="24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6">
        <f t="shared" si="240"/>
        <v>42555.340486111112</v>
      </c>
      <c r="T3104" s="16">
        <f t="shared" si="24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6">
        <f t="shared" si="240"/>
        <v>42107.156319444446</v>
      </c>
      <c r="T3105" s="16">
        <f t="shared" si="24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6">
        <f t="shared" si="240"/>
        <v>42006.908692129626</v>
      </c>
      <c r="T3106" s="16">
        <f t="shared" si="24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6">
        <f t="shared" si="240"/>
        <v>41876.718935185185</v>
      </c>
      <c r="T3107" s="16">
        <f t="shared" si="24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6">
        <f t="shared" si="240"/>
        <v>42241.429120370376</v>
      </c>
      <c r="T3108" s="16">
        <f t="shared" si="24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6">
        <f t="shared" si="240"/>
        <v>42128.814247685179</v>
      </c>
      <c r="T3109" s="16">
        <f t="shared" si="24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6">
        <f t="shared" si="240"/>
        <v>42062.680486111116</v>
      </c>
      <c r="T3110" s="16">
        <f t="shared" si="24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6">
        <f t="shared" si="240"/>
        <v>41844.125115740739</v>
      </c>
      <c r="T3111" s="16">
        <f t="shared" si="24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6">
        <f t="shared" si="240"/>
        <v>42745.031469907408</v>
      </c>
      <c r="T3112" s="16">
        <f t="shared" si="24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6">
        <f t="shared" si="240"/>
        <v>41885.595138888886</v>
      </c>
      <c r="T3113" s="16">
        <f t="shared" si="24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6">
        <f t="shared" si="240"/>
        <v>42615.121921296297</v>
      </c>
      <c r="T3114" s="16">
        <f t="shared" si="24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6">
        <f t="shared" si="240"/>
        <v>42081.731273148151</v>
      </c>
      <c r="T3115" s="16">
        <f t="shared" si="24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6">
        <f t="shared" si="240"/>
        <v>41843.632523148146</v>
      </c>
      <c r="T3116" s="16">
        <f t="shared" si="24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6">
        <f t="shared" si="240"/>
        <v>42496.447071759263</v>
      </c>
      <c r="T3117" s="16">
        <f t="shared" si="24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6">
        <f t="shared" si="240"/>
        <v>42081.515335648146</v>
      </c>
      <c r="T3118" s="16">
        <f t="shared" si="24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6">
        <f t="shared" si="240"/>
        <v>42509.374537037031</v>
      </c>
      <c r="T3119" s="16">
        <f t="shared" si="24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6">
        <f t="shared" si="240"/>
        <v>42534.649571759262</v>
      </c>
      <c r="T3120" s="16">
        <f t="shared" si="24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6">
        <f t="shared" si="240"/>
        <v>42060.04550925926</v>
      </c>
      <c r="T3121" s="16">
        <f t="shared" si="241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6">
        <f t="shared" si="240"/>
        <v>42435.942083333335</v>
      </c>
      <c r="T3122" s="16">
        <f t="shared" si="24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6">
        <f t="shared" si="240"/>
        <v>41848.679803240739</v>
      </c>
      <c r="T3123" s="16">
        <f t="shared" si="24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6">
        <f t="shared" si="240"/>
        <v>42678.932083333333</v>
      </c>
      <c r="T3124" s="16">
        <f t="shared" si="24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6">
        <f t="shared" si="240"/>
        <v>42530.993032407408</v>
      </c>
      <c r="T3125" s="16">
        <f t="shared" si="24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6">
        <f t="shared" si="240"/>
        <v>41977.780104166668</v>
      </c>
      <c r="T3126" s="16">
        <f t="shared" si="24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6">
        <f t="shared" si="240"/>
        <v>42346.20685185185</v>
      </c>
      <c r="T3127" s="16">
        <f t="shared" si="241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6">
        <f t="shared" si="240"/>
        <v>42427.01807870371</v>
      </c>
      <c r="T3128" s="16">
        <f t="shared" si="241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6">
        <f t="shared" si="240"/>
        <v>42034.856817129628</v>
      </c>
      <c r="T3129" s="16">
        <f t="shared" si="24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6">
        <f t="shared" si="240"/>
        <v>42780.825706018513</v>
      </c>
      <c r="T3130" s="16">
        <f t="shared" si="24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6">
        <f t="shared" si="240"/>
        <v>42803.842812499999</v>
      </c>
      <c r="T3131" s="16">
        <f t="shared" si="24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6">
        <f t="shared" si="240"/>
        <v>42808.640231481477</v>
      </c>
      <c r="T3132" s="16">
        <f t="shared" si="24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6">
        <f t="shared" si="240"/>
        <v>42803.579224537039</v>
      </c>
      <c r="T3133" s="16">
        <f t="shared" si="24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6">
        <f t="shared" si="240"/>
        <v>42786.350231481483</v>
      </c>
      <c r="T3134" s="16">
        <f t="shared" si="24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6">
        <f t="shared" si="240"/>
        <v>42788.565208333333</v>
      </c>
      <c r="T3135" s="16">
        <f t="shared" si="24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6">
        <f t="shared" si="240"/>
        <v>42800.720127314817</v>
      </c>
      <c r="T3136" s="16">
        <f t="shared" si="24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6">
        <f t="shared" si="240"/>
        <v>42807.151863425926</v>
      </c>
      <c r="T3137" s="16">
        <f t="shared" si="24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1" t="s">
        <v>8315</v>
      </c>
      <c r="R3138" t="s">
        <v>8316</v>
      </c>
      <c r="S3138" s="16">
        <f t="shared" si="240"/>
        <v>42789.462430555555</v>
      </c>
      <c r="T3138" s="16">
        <f t="shared" si="241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 0)</f>
        <v>3</v>
      </c>
      <c r="P3139">
        <f t="shared" ref="P3139:P3202" si="243">IFERROR(ROUND(E3139/L3139,2),0)</f>
        <v>50</v>
      </c>
      <c r="Q3139" s="11" t="s">
        <v>8315</v>
      </c>
      <c r="R3139" t="s">
        <v>8316</v>
      </c>
      <c r="S3139" s="16">
        <f t="shared" ref="S3139:S3202" si="244">(((J3139/60)/60)/24)+DATE(1970,1,1)</f>
        <v>42807.885057870371</v>
      </c>
      <c r="T3139" s="16">
        <f t="shared" ref="T3139:T3202" si="245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6">
        <f t="shared" si="244"/>
        <v>42809.645914351851</v>
      </c>
      <c r="T3140" s="16">
        <f t="shared" si="24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6">
        <f t="shared" si="244"/>
        <v>42785.270370370374</v>
      </c>
      <c r="T3141" s="16">
        <f t="shared" si="24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6">
        <f t="shared" si="244"/>
        <v>42802.718784722223</v>
      </c>
      <c r="T3142" s="16">
        <f t="shared" si="24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6">
        <f t="shared" si="244"/>
        <v>42800.753333333334</v>
      </c>
      <c r="T3143" s="16">
        <f t="shared" si="24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6">
        <f t="shared" si="244"/>
        <v>42783.513182870374</v>
      </c>
      <c r="T3144" s="16">
        <f t="shared" si="24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6">
        <f t="shared" si="244"/>
        <v>42808.358287037037</v>
      </c>
      <c r="T3145" s="16">
        <f t="shared" si="24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6">
        <f t="shared" si="244"/>
        <v>42796.538275462968</v>
      </c>
      <c r="T3146" s="16">
        <f t="shared" si="24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6">
        <f t="shared" si="244"/>
        <v>42762.040902777779</v>
      </c>
      <c r="T3147" s="16">
        <f t="shared" si="24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6">
        <f t="shared" si="244"/>
        <v>42796.682476851856</v>
      </c>
      <c r="T3148" s="16">
        <f t="shared" si="24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6">
        <f t="shared" si="244"/>
        <v>41909.969386574077</v>
      </c>
      <c r="T3149" s="16">
        <f t="shared" si="24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6">
        <f t="shared" si="244"/>
        <v>41891.665324074071</v>
      </c>
      <c r="T3150" s="16">
        <f t="shared" si="24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6">
        <f t="shared" si="244"/>
        <v>41226.017361111109</v>
      </c>
      <c r="T3151" s="16">
        <f t="shared" si="24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6">
        <f t="shared" si="244"/>
        <v>40478.263923611114</v>
      </c>
      <c r="T3152" s="16">
        <f t="shared" si="24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6">
        <f t="shared" si="244"/>
        <v>41862.83997685185</v>
      </c>
      <c r="T3153" s="16">
        <f t="shared" si="24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6">
        <f t="shared" si="244"/>
        <v>41550.867673611108</v>
      </c>
      <c r="T3154" s="16">
        <f t="shared" si="24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6">
        <f t="shared" si="244"/>
        <v>40633.154363425929</v>
      </c>
      <c r="T3155" s="16">
        <f t="shared" si="24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6">
        <f t="shared" si="244"/>
        <v>40970.875671296293</v>
      </c>
      <c r="T3156" s="16">
        <f t="shared" si="24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6">
        <f t="shared" si="244"/>
        <v>41233.499131944445</v>
      </c>
      <c r="T3157" s="16">
        <f t="shared" si="24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6">
        <f t="shared" si="244"/>
        <v>41026.953055555554</v>
      </c>
      <c r="T3158" s="16">
        <f t="shared" si="245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6">
        <f t="shared" si="244"/>
        <v>41829.788252314815</v>
      </c>
      <c r="T3159" s="16">
        <f t="shared" si="245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6">
        <f t="shared" si="244"/>
        <v>41447.839722222219</v>
      </c>
      <c r="T3160" s="16">
        <f t="shared" si="24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6">
        <f t="shared" si="244"/>
        <v>40884.066678240742</v>
      </c>
      <c r="T3161" s="16">
        <f t="shared" si="24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6">
        <f t="shared" si="244"/>
        <v>41841.26489583333</v>
      </c>
      <c r="T3162" s="16">
        <f t="shared" si="24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6">
        <f t="shared" si="244"/>
        <v>41897.536134259259</v>
      </c>
      <c r="T3163" s="16">
        <f t="shared" si="24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6">
        <f t="shared" si="244"/>
        <v>41799.685902777775</v>
      </c>
      <c r="T3164" s="16">
        <f t="shared" si="24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6">
        <f t="shared" si="244"/>
        <v>41775.753761574073</v>
      </c>
      <c r="T3165" s="16">
        <f t="shared" si="24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6">
        <f t="shared" si="244"/>
        <v>41766.80572916667</v>
      </c>
      <c r="T3166" s="16">
        <f t="shared" si="24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6">
        <f t="shared" si="244"/>
        <v>40644.159259259257</v>
      </c>
      <c r="T3167" s="16">
        <f t="shared" si="24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6">
        <f t="shared" si="244"/>
        <v>41940.69158564815</v>
      </c>
      <c r="T3168" s="16">
        <f t="shared" si="24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6">
        <f t="shared" si="244"/>
        <v>41839.175706018519</v>
      </c>
      <c r="T3169" s="16">
        <f t="shared" si="24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6">
        <f t="shared" si="244"/>
        <v>41772.105937500004</v>
      </c>
      <c r="T3170" s="16">
        <f t="shared" si="245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6">
        <f t="shared" si="244"/>
        <v>41591.737974537034</v>
      </c>
      <c r="T3171" s="16">
        <f t="shared" si="24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6">
        <f t="shared" si="244"/>
        <v>41789.080370370371</v>
      </c>
      <c r="T3172" s="16">
        <f t="shared" si="24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6">
        <f t="shared" si="244"/>
        <v>42466.608310185184</v>
      </c>
      <c r="T3173" s="16">
        <f t="shared" si="24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6">
        <f t="shared" si="244"/>
        <v>40923.729953703703</v>
      </c>
      <c r="T3174" s="16">
        <f t="shared" si="24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6">
        <f t="shared" si="244"/>
        <v>41878.878379629627</v>
      </c>
      <c r="T3175" s="16">
        <f t="shared" si="24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6">
        <f t="shared" si="244"/>
        <v>41862.864675925928</v>
      </c>
      <c r="T3176" s="16">
        <f t="shared" si="24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6">
        <f t="shared" si="244"/>
        <v>40531.886886574073</v>
      </c>
      <c r="T3177" s="16">
        <f t="shared" si="24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6">
        <f t="shared" si="244"/>
        <v>41477.930914351848</v>
      </c>
      <c r="T3178" s="16">
        <f t="shared" si="24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6">
        <f t="shared" si="244"/>
        <v>41781.666770833333</v>
      </c>
      <c r="T3179" s="16">
        <f t="shared" si="24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6">
        <f t="shared" si="244"/>
        <v>41806.605034722219</v>
      </c>
      <c r="T3180" s="16">
        <f t="shared" si="245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6">
        <f t="shared" si="244"/>
        <v>41375.702210648145</v>
      </c>
      <c r="T3181" s="16">
        <f t="shared" si="245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6">
        <f t="shared" si="244"/>
        <v>41780.412604166668</v>
      </c>
      <c r="T3182" s="16">
        <f t="shared" si="245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6">
        <f t="shared" si="244"/>
        <v>41779.310034722221</v>
      </c>
      <c r="T3183" s="16">
        <f t="shared" si="245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6">
        <f t="shared" si="244"/>
        <v>40883.949317129627</v>
      </c>
      <c r="T3184" s="16">
        <f t="shared" si="245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6">
        <f t="shared" si="244"/>
        <v>41491.79478009259</v>
      </c>
      <c r="T3185" s="16">
        <f t="shared" si="245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6">
        <f t="shared" si="244"/>
        <v>41791.993414351848</v>
      </c>
      <c r="T3186" s="16">
        <f t="shared" si="245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6">
        <f t="shared" si="244"/>
        <v>41829.977326388893</v>
      </c>
      <c r="T3187" s="16">
        <f t="shared" si="245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6">
        <f t="shared" si="244"/>
        <v>41868.924050925925</v>
      </c>
      <c r="T3188" s="16">
        <f t="shared" si="245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6">
        <f t="shared" si="244"/>
        <v>41835.666354166664</v>
      </c>
      <c r="T3189" s="16">
        <f t="shared" si="245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6">
        <f t="shared" si="244"/>
        <v>42144.415532407409</v>
      </c>
      <c r="T3190" s="16">
        <f t="shared" si="245"/>
        <v>42165.415532407409</v>
      </c>
      <c r="U3190">
        <f>YEAR(S268)</f>
        <v>2010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6">
        <f t="shared" si="244"/>
        <v>42118.346435185187</v>
      </c>
      <c r="T3191" s="16">
        <f t="shared" si="245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6">
        <f t="shared" si="244"/>
        <v>42683.151331018518</v>
      </c>
      <c r="T3192" s="16">
        <f t="shared" si="245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6">
        <f t="shared" si="244"/>
        <v>42538.755428240736</v>
      </c>
      <c r="T3193" s="16">
        <f t="shared" si="245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6">
        <f t="shared" si="244"/>
        <v>42018.94049768518</v>
      </c>
      <c r="T3194" s="16">
        <f t="shared" si="245"/>
        <v>42063.916666666672</v>
      </c>
      <c r="U3194">
        <f t="shared" ref="U3194:U3195" si="246">YEAR(S272)</f>
        <v>2011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6">
        <f t="shared" si="244"/>
        <v>42010.968240740738</v>
      </c>
      <c r="T3195" s="16">
        <f t="shared" si="245"/>
        <v>42055.968240740738</v>
      </c>
      <c r="U3195">
        <f t="shared" si="246"/>
        <v>2013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6">
        <f t="shared" si="244"/>
        <v>42182.062476851846</v>
      </c>
      <c r="T3196" s="16">
        <f t="shared" si="245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6">
        <f t="shared" si="244"/>
        <v>42017.594236111108</v>
      </c>
      <c r="T3197" s="16">
        <f t="shared" si="245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6">
        <f t="shared" si="244"/>
        <v>42157.598090277781</v>
      </c>
      <c r="T3198" s="16">
        <f t="shared" si="245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6">
        <f t="shared" si="244"/>
        <v>42009.493263888886</v>
      </c>
      <c r="T3199" s="16">
        <f t="shared" si="245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6">
        <f t="shared" si="244"/>
        <v>42013.424502314811</v>
      </c>
      <c r="T3200" s="16">
        <f t="shared" si="245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6">
        <f t="shared" si="244"/>
        <v>41858.761782407404</v>
      </c>
      <c r="T3201" s="16">
        <f t="shared" si="245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1" t="s">
        <v>8315</v>
      </c>
      <c r="R3202" t="s">
        <v>8357</v>
      </c>
      <c r="S3202" s="16">
        <f t="shared" si="244"/>
        <v>42460.320613425924</v>
      </c>
      <c r="T3202" s="16">
        <f t="shared" si="245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 0)</f>
        <v>1</v>
      </c>
      <c r="P3203">
        <f t="shared" ref="P3203:P3266" si="248">IFERROR(ROUND(E3203/L3203,2),0)</f>
        <v>12.5</v>
      </c>
      <c r="Q3203" s="11" t="s">
        <v>8315</v>
      </c>
      <c r="R3203" t="s">
        <v>8357</v>
      </c>
      <c r="S3203" s="16">
        <f t="shared" ref="S3203:S3266" si="249">(((J3203/60)/60)/24)+DATE(1970,1,1)</f>
        <v>41861.767094907409</v>
      </c>
      <c r="T3203" s="16">
        <f t="shared" ref="T3203:T3266" si="250">(((I3203/60)/60)/24)+DATE(1970,1,1)</f>
        <v>41882.767094907409</v>
      </c>
      <c r="U3203">
        <f>YEAR(S281)</f>
        <v>2017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6">
        <f t="shared" si="249"/>
        <v>42293.853541666671</v>
      </c>
      <c r="T3204" s="16">
        <f t="shared" si="250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6">
        <f t="shared" si="249"/>
        <v>42242.988680555558</v>
      </c>
      <c r="T3205" s="16">
        <f t="shared" si="250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6">
        <f t="shared" si="249"/>
        <v>42172.686099537037</v>
      </c>
      <c r="T3206" s="16">
        <f t="shared" si="250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6">
        <f t="shared" si="249"/>
        <v>42095.374675925923</v>
      </c>
      <c r="T3207" s="16">
        <f t="shared" si="250"/>
        <v>42125.374675925923</v>
      </c>
      <c r="U3207">
        <f>YEAR(S285)</f>
        <v>2011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6">
        <f t="shared" si="249"/>
        <v>42236.276053240741</v>
      </c>
      <c r="T3208" s="16">
        <f t="shared" si="250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6">
        <f t="shared" si="249"/>
        <v>42057.277858796297</v>
      </c>
      <c r="T3209" s="16">
        <f t="shared" si="250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6">
        <f t="shared" si="249"/>
        <v>41827.605057870373</v>
      </c>
      <c r="T3210" s="16">
        <f t="shared" si="250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6">
        <f t="shared" si="249"/>
        <v>41778.637245370373</v>
      </c>
      <c r="T3211" s="16">
        <f t="shared" si="250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6">
        <f t="shared" si="249"/>
        <v>41013.936562499999</v>
      </c>
      <c r="T3212" s="16">
        <f t="shared" si="250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6">
        <f t="shared" si="249"/>
        <v>41834.586574074077</v>
      </c>
      <c r="T3213" s="16">
        <f t="shared" si="250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6">
        <f t="shared" si="249"/>
        <v>41829.795729166668</v>
      </c>
      <c r="T3214" s="16">
        <f t="shared" si="250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6">
        <f t="shared" si="249"/>
        <v>42171.763414351852</v>
      </c>
      <c r="T3215" s="16">
        <f t="shared" si="250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6">
        <f t="shared" si="249"/>
        <v>42337.792511574073</v>
      </c>
      <c r="T3216" s="16">
        <f t="shared" si="250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6">
        <f t="shared" si="249"/>
        <v>42219.665173611109</v>
      </c>
      <c r="T3217" s="16">
        <f t="shared" si="250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6">
        <f t="shared" si="249"/>
        <v>42165.462627314817</v>
      </c>
      <c r="T3218" s="16">
        <f t="shared" si="250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6">
        <f t="shared" si="249"/>
        <v>42648.546111111107</v>
      </c>
      <c r="T3219" s="16">
        <f t="shared" si="250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6">
        <f t="shared" si="249"/>
        <v>41971.002152777779</v>
      </c>
      <c r="T3220" s="16">
        <f t="shared" si="250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6">
        <f t="shared" si="249"/>
        <v>42050.983182870375</v>
      </c>
      <c r="T3221" s="16">
        <f t="shared" si="250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6">
        <f t="shared" si="249"/>
        <v>42772.833379629628</v>
      </c>
      <c r="T3222" s="16">
        <f t="shared" si="250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6">
        <f t="shared" si="249"/>
        <v>42155.696793981479</v>
      </c>
      <c r="T3223" s="16">
        <f t="shared" si="250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6">
        <f t="shared" si="249"/>
        <v>42270.582141203704</v>
      </c>
      <c r="T3224" s="16">
        <f t="shared" si="250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6">
        <f t="shared" si="249"/>
        <v>42206.835370370376</v>
      </c>
      <c r="T3225" s="16">
        <f t="shared" si="250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6">
        <f t="shared" si="249"/>
        <v>42697.850844907407</v>
      </c>
      <c r="T3226" s="16">
        <f t="shared" si="250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6">
        <f t="shared" si="249"/>
        <v>42503.559467592597</v>
      </c>
      <c r="T3227" s="16">
        <f t="shared" si="250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6">
        <f t="shared" si="249"/>
        <v>42277.583472222221</v>
      </c>
      <c r="T3228" s="16">
        <f t="shared" si="250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6">
        <f t="shared" si="249"/>
        <v>42722.882361111115</v>
      </c>
      <c r="T3229" s="16">
        <f t="shared" si="250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6">
        <f t="shared" si="249"/>
        <v>42323.70930555556</v>
      </c>
      <c r="T3230" s="16">
        <f t="shared" si="250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6">
        <f t="shared" si="249"/>
        <v>41933.291643518518</v>
      </c>
      <c r="T3231" s="16">
        <f t="shared" si="250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6">
        <f t="shared" si="249"/>
        <v>41898.168125000004</v>
      </c>
      <c r="T3232" s="16">
        <f t="shared" si="250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6">
        <f t="shared" si="249"/>
        <v>42446.943831018521</v>
      </c>
      <c r="T3233" s="16">
        <f t="shared" si="250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6">
        <f t="shared" si="249"/>
        <v>42463.81385416667</v>
      </c>
      <c r="T3234" s="16">
        <f t="shared" si="250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6">
        <f t="shared" si="249"/>
        <v>42766.805034722223</v>
      </c>
      <c r="T3235" s="16">
        <f t="shared" si="250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6">
        <f t="shared" si="249"/>
        <v>42734.789444444439</v>
      </c>
      <c r="T3236" s="16">
        <f t="shared" si="250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6">
        <f t="shared" si="249"/>
        <v>42522.347812499997</v>
      </c>
      <c r="T3237" s="16">
        <f t="shared" si="250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6">
        <f t="shared" si="249"/>
        <v>42702.917048611111</v>
      </c>
      <c r="T3238" s="16">
        <f t="shared" si="250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6">
        <f t="shared" si="249"/>
        <v>42252.474351851852</v>
      </c>
      <c r="T3239" s="16">
        <f t="shared" si="250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6">
        <f t="shared" si="249"/>
        <v>42156.510393518518</v>
      </c>
      <c r="T3240" s="16">
        <f t="shared" si="250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6">
        <f t="shared" si="249"/>
        <v>42278.089039351849</v>
      </c>
      <c r="T3241" s="16">
        <f t="shared" si="250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6">
        <f t="shared" si="249"/>
        <v>42754.693842592591</v>
      </c>
      <c r="T3242" s="16">
        <f t="shared" si="250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6">
        <f t="shared" si="249"/>
        <v>41893.324884259258</v>
      </c>
      <c r="T3243" s="16">
        <f t="shared" si="250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6">
        <f t="shared" si="249"/>
        <v>41871.755694444444</v>
      </c>
      <c r="T3244" s="16">
        <f t="shared" si="250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6">
        <f t="shared" si="249"/>
        <v>42262.096782407403</v>
      </c>
      <c r="T3245" s="16">
        <f t="shared" si="250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6">
        <f t="shared" si="249"/>
        <v>42675.694236111114</v>
      </c>
      <c r="T3246" s="16">
        <f t="shared" si="250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6">
        <f t="shared" si="249"/>
        <v>42135.60020833333</v>
      </c>
      <c r="T3247" s="16">
        <f t="shared" si="250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6">
        <f t="shared" si="249"/>
        <v>42230.472222222219</v>
      </c>
      <c r="T3248" s="16">
        <f t="shared" si="250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6">
        <f t="shared" si="249"/>
        <v>42167.434166666666</v>
      </c>
      <c r="T3249" s="16">
        <f t="shared" si="250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6">
        <f t="shared" si="249"/>
        <v>42068.888391203705</v>
      </c>
      <c r="T3250" s="16">
        <f t="shared" si="250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6">
        <f t="shared" si="249"/>
        <v>42145.746689814812</v>
      </c>
      <c r="T3251" s="16">
        <f t="shared" si="250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6">
        <f t="shared" si="249"/>
        <v>41918.742175925923</v>
      </c>
      <c r="T3252" s="16">
        <f t="shared" si="250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6">
        <f t="shared" si="249"/>
        <v>42146.731087962966</v>
      </c>
      <c r="T3253" s="16">
        <f t="shared" si="250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6">
        <f t="shared" si="249"/>
        <v>42590.472685185188</v>
      </c>
      <c r="T3254" s="16">
        <f t="shared" si="250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6">
        <f t="shared" si="249"/>
        <v>42602.576712962968</v>
      </c>
      <c r="T3255" s="16">
        <f t="shared" si="250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6">
        <f t="shared" si="249"/>
        <v>42059.085752314815</v>
      </c>
      <c r="T3256" s="16">
        <f t="shared" si="250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6">
        <f t="shared" si="249"/>
        <v>41889.768229166664</v>
      </c>
      <c r="T3257" s="16">
        <f t="shared" si="250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6">
        <f t="shared" si="249"/>
        <v>42144.573807870373</v>
      </c>
      <c r="T3258" s="16">
        <f t="shared" si="250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6">
        <f t="shared" si="249"/>
        <v>42758.559629629628</v>
      </c>
      <c r="T3259" s="16">
        <f t="shared" si="250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6">
        <f t="shared" si="249"/>
        <v>41982.887280092589</v>
      </c>
      <c r="T3260" s="16">
        <f t="shared" si="250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6">
        <f t="shared" si="249"/>
        <v>42614.760937500003</v>
      </c>
      <c r="T3261" s="16">
        <f t="shared" si="250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6">
        <f t="shared" si="249"/>
        <v>42303.672662037032</v>
      </c>
      <c r="T3262" s="16">
        <f t="shared" si="250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6">
        <f t="shared" si="249"/>
        <v>42171.725416666668</v>
      </c>
      <c r="T3263" s="16">
        <f t="shared" si="250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6">
        <f t="shared" si="249"/>
        <v>41964.315532407403</v>
      </c>
      <c r="T3264" s="16">
        <f t="shared" si="250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6">
        <f t="shared" si="249"/>
        <v>42284.516064814816</v>
      </c>
      <c r="T3265" s="16">
        <f t="shared" si="250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1" t="s">
        <v>8315</v>
      </c>
      <c r="R3266" t="s">
        <v>8316</v>
      </c>
      <c r="S3266" s="16">
        <f t="shared" si="249"/>
        <v>42016.800208333334</v>
      </c>
      <c r="T3266" s="16">
        <f t="shared" si="250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 0)</f>
        <v>164</v>
      </c>
      <c r="P3267">
        <f t="shared" ref="P3267:P3330" si="252">IFERROR(ROUND(E3267/L3267,2),0)</f>
        <v>70.290000000000006</v>
      </c>
      <c r="Q3267" s="11" t="s">
        <v>8315</v>
      </c>
      <c r="R3267" t="s">
        <v>8316</v>
      </c>
      <c r="S3267" s="16">
        <f t="shared" ref="S3267:S3330" si="253">(((J3267/60)/60)/24)+DATE(1970,1,1)</f>
        <v>42311.711979166663</v>
      </c>
      <c r="T3267" s="16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6">
        <f t="shared" si="253"/>
        <v>42136.536134259266</v>
      </c>
      <c r="T3268" s="16">
        <f t="shared" si="254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6">
        <f t="shared" si="253"/>
        <v>42172.757638888885</v>
      </c>
      <c r="T3269" s="16">
        <f t="shared" si="254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6">
        <f t="shared" si="253"/>
        <v>42590.90425925926</v>
      </c>
      <c r="T3270" s="16">
        <f t="shared" si="254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6">
        <f t="shared" si="253"/>
        <v>42137.395798611105</v>
      </c>
      <c r="T3271" s="16">
        <f t="shared" si="254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6">
        <f t="shared" si="253"/>
        <v>42167.533159722225</v>
      </c>
      <c r="T3272" s="16">
        <f t="shared" si="254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6">
        <f t="shared" si="253"/>
        <v>41915.437210648146</v>
      </c>
      <c r="T3273" s="16">
        <f t="shared" si="254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6">
        <f t="shared" si="253"/>
        <v>42284.500104166669</v>
      </c>
      <c r="T3274" s="16">
        <f t="shared" si="254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6">
        <f t="shared" si="253"/>
        <v>42611.801412037035</v>
      </c>
      <c r="T3275" s="16">
        <f t="shared" si="254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6">
        <f t="shared" si="253"/>
        <v>42400.704537037032</v>
      </c>
      <c r="T3276" s="16">
        <f t="shared" si="254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6">
        <f t="shared" si="253"/>
        <v>42017.88045138889</v>
      </c>
      <c r="T3277" s="16">
        <f t="shared" si="254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6">
        <f t="shared" si="253"/>
        <v>42426.949988425928</v>
      </c>
      <c r="T3278" s="16">
        <f t="shared" si="254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6">
        <f t="shared" si="253"/>
        <v>41931.682939814818</v>
      </c>
      <c r="T3279" s="16">
        <f t="shared" si="254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6">
        <f t="shared" si="253"/>
        <v>42124.848414351851</v>
      </c>
      <c r="T3280" s="16">
        <f t="shared" si="254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6">
        <f t="shared" si="253"/>
        <v>42431.102534722217</v>
      </c>
      <c r="T3281" s="16">
        <f t="shared" si="254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6">
        <f t="shared" si="253"/>
        <v>42121.756921296299</v>
      </c>
      <c r="T3282" s="16">
        <f t="shared" si="254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6">
        <f t="shared" si="253"/>
        <v>42219.019733796296</v>
      </c>
      <c r="T3283" s="16">
        <f t="shared" si="254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6">
        <f t="shared" si="253"/>
        <v>42445.19430555556</v>
      </c>
      <c r="T3284" s="16">
        <f t="shared" si="254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6">
        <f t="shared" si="253"/>
        <v>42379.74418981481</v>
      </c>
      <c r="T3285" s="16">
        <f t="shared" si="254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6">
        <f t="shared" si="253"/>
        <v>42380.884872685187</v>
      </c>
      <c r="T3286" s="16">
        <f t="shared" si="254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6">
        <f t="shared" si="253"/>
        <v>42762.942430555559</v>
      </c>
      <c r="T3287" s="16">
        <f t="shared" si="254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6">
        <f t="shared" si="253"/>
        <v>42567.840069444443</v>
      </c>
      <c r="T3288" s="16">
        <f t="shared" si="254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6">
        <f t="shared" si="253"/>
        <v>42311.750324074077</v>
      </c>
      <c r="T3289" s="16">
        <f t="shared" si="254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6">
        <f t="shared" si="253"/>
        <v>42505.774479166663</v>
      </c>
      <c r="T3290" s="16">
        <f t="shared" si="254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6">
        <f t="shared" si="253"/>
        <v>42758.368078703701</v>
      </c>
      <c r="T3291" s="16">
        <f t="shared" si="254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6">
        <f t="shared" si="253"/>
        <v>42775.51494212963</v>
      </c>
      <c r="T3292" s="16">
        <f t="shared" si="254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6">
        <f t="shared" si="253"/>
        <v>42232.702546296292</v>
      </c>
      <c r="T3293" s="16">
        <f t="shared" si="254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6">
        <f t="shared" si="253"/>
        <v>42282.770231481481</v>
      </c>
      <c r="T3294" s="16">
        <f t="shared" si="254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6">
        <f t="shared" si="253"/>
        <v>42768.425370370373</v>
      </c>
      <c r="T3295" s="16">
        <f t="shared" si="254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6">
        <f t="shared" si="253"/>
        <v>42141.541134259256</v>
      </c>
      <c r="T3296" s="16">
        <f t="shared" si="254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6">
        <f t="shared" si="253"/>
        <v>42609.442465277782</v>
      </c>
      <c r="T3297" s="16">
        <f t="shared" si="254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6">
        <f t="shared" si="253"/>
        <v>42309.756620370375</v>
      </c>
      <c r="T3298" s="16">
        <f t="shared" si="254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6">
        <f t="shared" si="253"/>
        <v>42193.771481481483</v>
      </c>
      <c r="T3299" s="16">
        <f t="shared" si="254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6">
        <f t="shared" si="253"/>
        <v>42239.957962962959</v>
      </c>
      <c r="T3300" s="16">
        <f t="shared" si="254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6">
        <f t="shared" si="253"/>
        <v>42261.917395833334</v>
      </c>
      <c r="T3301" s="16">
        <f t="shared" si="254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6">
        <f t="shared" si="253"/>
        <v>42102.743773148148</v>
      </c>
      <c r="T3302" s="16">
        <f t="shared" si="254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6">
        <f t="shared" si="253"/>
        <v>42538.73583333334</v>
      </c>
      <c r="T3303" s="16">
        <f t="shared" si="254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6">
        <f t="shared" si="253"/>
        <v>42681.35157407407</v>
      </c>
      <c r="T3304" s="16">
        <f t="shared" si="254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6">
        <f t="shared" si="253"/>
        <v>42056.65143518518</v>
      </c>
      <c r="T3305" s="16">
        <f t="shared" si="254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6">
        <f t="shared" si="253"/>
        <v>42696.624444444446</v>
      </c>
      <c r="T3306" s="16">
        <f t="shared" si="254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6">
        <f t="shared" si="253"/>
        <v>42186.855879629627</v>
      </c>
      <c r="T3307" s="16">
        <f t="shared" si="254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6">
        <f t="shared" si="253"/>
        <v>42493.219236111108</v>
      </c>
      <c r="T3308" s="16">
        <f t="shared" si="254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6">
        <f t="shared" si="253"/>
        <v>42475.057164351849</v>
      </c>
      <c r="T3309" s="16">
        <f t="shared" si="254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6">
        <f t="shared" si="253"/>
        <v>42452.876909722225</v>
      </c>
      <c r="T3310" s="16">
        <f t="shared" si="254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6">
        <f t="shared" si="253"/>
        <v>42628.650208333333</v>
      </c>
      <c r="T3311" s="16">
        <f t="shared" si="254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6">
        <f t="shared" si="253"/>
        <v>42253.928530092591</v>
      </c>
      <c r="T3312" s="16">
        <f t="shared" si="254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6">
        <f t="shared" si="253"/>
        <v>42264.29178240741</v>
      </c>
      <c r="T3313" s="16">
        <f t="shared" si="254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6">
        <f t="shared" si="253"/>
        <v>42664.809560185182</v>
      </c>
      <c r="T3314" s="16">
        <f t="shared" si="254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6">
        <f t="shared" si="253"/>
        <v>42382.244409722218</v>
      </c>
      <c r="T3315" s="16">
        <f t="shared" si="254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6">
        <f t="shared" si="253"/>
        <v>42105.267488425925</v>
      </c>
      <c r="T3316" s="16">
        <f t="shared" si="254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6">
        <f t="shared" si="253"/>
        <v>42466.303715277783</v>
      </c>
      <c r="T3317" s="16">
        <f t="shared" si="254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6">
        <f t="shared" si="253"/>
        <v>41826.871238425927</v>
      </c>
      <c r="T3318" s="16">
        <f t="shared" si="254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6">
        <f t="shared" si="253"/>
        <v>42499.039629629624</v>
      </c>
      <c r="T3319" s="16">
        <f t="shared" si="254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6">
        <f t="shared" si="253"/>
        <v>42431.302002314813</v>
      </c>
      <c r="T3320" s="16">
        <f t="shared" si="254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6">
        <f t="shared" si="253"/>
        <v>41990.585486111115</v>
      </c>
      <c r="T3321" s="16">
        <f t="shared" si="254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6">
        <f t="shared" si="253"/>
        <v>42513.045798611114</v>
      </c>
      <c r="T3322" s="16">
        <f t="shared" si="254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6">
        <f t="shared" si="253"/>
        <v>41914.100289351853</v>
      </c>
      <c r="T3323" s="16">
        <f t="shared" si="254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6">
        <f t="shared" si="253"/>
        <v>42521.010370370372</v>
      </c>
      <c r="T3324" s="16">
        <f t="shared" si="254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6">
        <f t="shared" si="253"/>
        <v>42608.36583333333</v>
      </c>
      <c r="T3325" s="16">
        <f t="shared" si="254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6">
        <f t="shared" si="253"/>
        <v>42512.58321759259</v>
      </c>
      <c r="T3326" s="16">
        <f t="shared" si="254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6">
        <f t="shared" si="253"/>
        <v>42064.785613425927</v>
      </c>
      <c r="T3327" s="16">
        <f t="shared" si="254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6">
        <f t="shared" si="253"/>
        <v>42041.714178240742</v>
      </c>
      <c r="T3328" s="16">
        <f t="shared" si="254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6">
        <f t="shared" si="253"/>
        <v>42468.374606481477</v>
      </c>
      <c r="T3329" s="16">
        <f t="shared" si="254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1" t="s">
        <v>8315</v>
      </c>
      <c r="R3330" t="s">
        <v>8316</v>
      </c>
      <c r="S3330" s="16">
        <f t="shared" si="253"/>
        <v>41822.57503472222</v>
      </c>
      <c r="T3330" s="16">
        <f t="shared" si="254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 0)</f>
        <v>117</v>
      </c>
      <c r="P3331">
        <f t="shared" ref="P3331:P3394" si="256">IFERROR(ROUND(E3331/L3331,2),0)</f>
        <v>44.92</v>
      </c>
      <c r="Q3331" s="11" t="s">
        <v>8315</v>
      </c>
      <c r="R3331" t="s">
        <v>8316</v>
      </c>
      <c r="S3331" s="16">
        <f t="shared" ref="S3331:S3394" si="257">(((J3331/60)/60)/24)+DATE(1970,1,1)</f>
        <v>41837.323009259257</v>
      </c>
      <c r="T3331" s="16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6">
        <f t="shared" si="257"/>
        <v>42065.887361111112</v>
      </c>
      <c r="T3332" s="16">
        <f t="shared" si="2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6">
        <f t="shared" si="257"/>
        <v>42248.697754629626</v>
      </c>
      <c r="T3333" s="16">
        <f t="shared" si="2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6">
        <f t="shared" si="257"/>
        <v>41809.860300925924</v>
      </c>
      <c r="T3334" s="16">
        <f t="shared" si="2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6">
        <f t="shared" si="257"/>
        <v>42148.676851851851</v>
      </c>
      <c r="T3335" s="16">
        <f t="shared" si="2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6">
        <f t="shared" si="257"/>
        <v>42185.521087962959</v>
      </c>
      <c r="T3336" s="16">
        <f t="shared" si="2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6">
        <f t="shared" si="257"/>
        <v>41827.674143518518</v>
      </c>
      <c r="T3337" s="16">
        <f t="shared" si="2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6">
        <f t="shared" si="257"/>
        <v>42437.398680555561</v>
      </c>
      <c r="T3338" s="16">
        <f t="shared" si="2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6">
        <f t="shared" si="257"/>
        <v>41901.282025462962</v>
      </c>
      <c r="T3339" s="16">
        <f t="shared" si="2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6">
        <f t="shared" si="257"/>
        <v>42769.574999999997</v>
      </c>
      <c r="T3340" s="16">
        <f t="shared" si="2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6">
        <f t="shared" si="257"/>
        <v>42549.665717592594</v>
      </c>
      <c r="T3341" s="16">
        <f t="shared" si="2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6">
        <f t="shared" si="257"/>
        <v>42685.974004629628</v>
      </c>
      <c r="T3342" s="16">
        <f t="shared" si="2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6">
        <f t="shared" si="257"/>
        <v>42510.798854166671</v>
      </c>
      <c r="T3343" s="16">
        <f t="shared" si="2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6">
        <f t="shared" si="257"/>
        <v>42062.296412037031</v>
      </c>
      <c r="T3344" s="16">
        <f t="shared" si="2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6">
        <f t="shared" si="257"/>
        <v>42452.916481481487</v>
      </c>
      <c r="T3345" s="16">
        <f t="shared" si="2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6">
        <f t="shared" si="257"/>
        <v>41851.200150462959</v>
      </c>
      <c r="T3346" s="16">
        <f t="shared" si="2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6">
        <f t="shared" si="257"/>
        <v>42053.106111111112</v>
      </c>
      <c r="T3347" s="16">
        <f t="shared" si="2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6">
        <f t="shared" si="257"/>
        <v>42054.024421296301</v>
      </c>
      <c r="T3348" s="16">
        <f t="shared" si="2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6">
        <f t="shared" si="257"/>
        <v>42484.551550925928</v>
      </c>
      <c r="T3349" s="16">
        <f t="shared" si="2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6">
        <f t="shared" si="257"/>
        <v>42466.558796296296</v>
      </c>
      <c r="T3350" s="16">
        <f t="shared" si="2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6">
        <f t="shared" si="257"/>
        <v>42513.110787037032</v>
      </c>
      <c r="T3351" s="16">
        <f t="shared" si="2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6">
        <f t="shared" si="257"/>
        <v>42302.701516203699</v>
      </c>
      <c r="T3352" s="16">
        <f t="shared" si="2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6">
        <f t="shared" si="257"/>
        <v>41806.395428240743</v>
      </c>
      <c r="T3353" s="16">
        <f t="shared" si="2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6">
        <f t="shared" si="257"/>
        <v>42495.992800925931</v>
      </c>
      <c r="T3354" s="16">
        <f t="shared" si="2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6">
        <f t="shared" si="257"/>
        <v>42479.432291666672</v>
      </c>
      <c r="T3355" s="16">
        <f t="shared" si="2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6">
        <f t="shared" si="257"/>
        <v>42270.7269212963</v>
      </c>
      <c r="T3356" s="16">
        <f t="shared" si="2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6">
        <f t="shared" si="257"/>
        <v>42489.619525462964</v>
      </c>
      <c r="T3357" s="16">
        <f t="shared" si="2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6">
        <f t="shared" si="257"/>
        <v>42536.815648148149</v>
      </c>
      <c r="T3358" s="16">
        <f t="shared" si="2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6">
        <f t="shared" si="257"/>
        <v>41822.417939814812</v>
      </c>
      <c r="T3359" s="16">
        <f t="shared" si="2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6">
        <f t="shared" si="257"/>
        <v>41932.311099537037</v>
      </c>
      <c r="T3360" s="16">
        <f t="shared" si="2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6">
        <f t="shared" si="257"/>
        <v>42746.057106481487</v>
      </c>
      <c r="T3361" s="16">
        <f t="shared" si="2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6">
        <f t="shared" si="257"/>
        <v>42697.082673611112</v>
      </c>
      <c r="T3362" s="16">
        <f t="shared" si="2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6">
        <f t="shared" si="257"/>
        <v>41866.025347222225</v>
      </c>
      <c r="T3363" s="16">
        <f t="shared" si="2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6">
        <f t="shared" si="257"/>
        <v>42056.091631944444</v>
      </c>
      <c r="T3364" s="16">
        <f t="shared" si="2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6">
        <f t="shared" si="257"/>
        <v>41851.771354166667</v>
      </c>
      <c r="T3365" s="16">
        <f t="shared" si="2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6">
        <f t="shared" si="257"/>
        <v>42422.977418981478</v>
      </c>
      <c r="T3366" s="16">
        <f t="shared" si="2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6">
        <f t="shared" si="257"/>
        <v>42321.101759259262</v>
      </c>
      <c r="T3367" s="16">
        <f t="shared" si="2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6">
        <f t="shared" si="257"/>
        <v>42107.067557870367</v>
      </c>
      <c r="T3368" s="16">
        <f t="shared" si="2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6">
        <f t="shared" si="257"/>
        <v>42192.933958333335</v>
      </c>
      <c r="T3369" s="16">
        <f t="shared" si="2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6">
        <f t="shared" si="257"/>
        <v>41969.199756944443</v>
      </c>
      <c r="T3370" s="16">
        <f t="shared" si="2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6">
        <f t="shared" si="257"/>
        <v>42690.041435185187</v>
      </c>
      <c r="T3371" s="16">
        <f t="shared" si="2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6">
        <f t="shared" si="257"/>
        <v>42690.334317129629</v>
      </c>
      <c r="T3372" s="16">
        <f t="shared" si="2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6">
        <f t="shared" si="257"/>
        <v>42312.874594907407</v>
      </c>
      <c r="T3373" s="16">
        <f t="shared" si="2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6">
        <f t="shared" si="257"/>
        <v>41855.548101851848</v>
      </c>
      <c r="T3374" s="16">
        <f t="shared" si="2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6">
        <f t="shared" si="257"/>
        <v>42179.854629629626</v>
      </c>
      <c r="T3375" s="16">
        <f t="shared" si="2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6">
        <f t="shared" si="257"/>
        <v>42275.731666666667</v>
      </c>
      <c r="T3376" s="16">
        <f t="shared" si="2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6">
        <f t="shared" si="257"/>
        <v>41765.610798611109</v>
      </c>
      <c r="T3377" s="16">
        <f t="shared" si="2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6">
        <f t="shared" si="257"/>
        <v>42059.701319444444</v>
      </c>
      <c r="T3378" s="16">
        <f t="shared" si="2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6">
        <f t="shared" si="257"/>
        <v>42053.732627314821</v>
      </c>
      <c r="T3379" s="16">
        <f t="shared" si="2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6">
        <f t="shared" si="257"/>
        <v>41858.355393518519</v>
      </c>
      <c r="T3380" s="16">
        <f t="shared" si="2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6">
        <f t="shared" si="257"/>
        <v>42225.513888888891</v>
      </c>
      <c r="T3381" s="16">
        <f t="shared" si="2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6">
        <f t="shared" si="257"/>
        <v>41937.95344907407</v>
      </c>
      <c r="T3382" s="16">
        <f t="shared" si="2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6">
        <f t="shared" si="257"/>
        <v>42044.184988425928</v>
      </c>
      <c r="T3383" s="16">
        <f t="shared" si="2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6">
        <f t="shared" si="257"/>
        <v>42559.431203703702</v>
      </c>
      <c r="T3384" s="16">
        <f t="shared" si="2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6">
        <f t="shared" si="257"/>
        <v>42524.782638888893</v>
      </c>
      <c r="T3385" s="16">
        <f t="shared" si="2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6">
        <f t="shared" si="257"/>
        <v>42292.087592592594</v>
      </c>
      <c r="T3386" s="16">
        <f t="shared" si="2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6">
        <f t="shared" si="257"/>
        <v>41953.8675</v>
      </c>
      <c r="T3387" s="16">
        <f t="shared" si="2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6">
        <f t="shared" si="257"/>
        <v>41946.644745370373</v>
      </c>
      <c r="T3388" s="16">
        <f t="shared" si="2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6">
        <f t="shared" si="257"/>
        <v>41947.762592592589</v>
      </c>
      <c r="T3389" s="16">
        <f t="shared" si="2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6">
        <f t="shared" si="257"/>
        <v>42143.461122685185</v>
      </c>
      <c r="T3390" s="16">
        <f t="shared" si="2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6">
        <f t="shared" si="257"/>
        <v>42494.563449074078</v>
      </c>
      <c r="T3391" s="16">
        <f t="shared" si="2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6">
        <f t="shared" si="257"/>
        <v>41815.774826388886</v>
      </c>
      <c r="T3392" s="16">
        <f t="shared" si="2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6">
        <f t="shared" si="257"/>
        <v>41830.545694444445</v>
      </c>
      <c r="T3393" s="16">
        <f t="shared" si="2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1" t="s">
        <v>8315</v>
      </c>
      <c r="R3394" t="s">
        <v>8316</v>
      </c>
      <c r="S3394" s="16">
        <f t="shared" si="257"/>
        <v>42446.845543981486</v>
      </c>
      <c r="T3394" s="16">
        <f t="shared" si="2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 0)</f>
        <v>106</v>
      </c>
      <c r="P3395">
        <f t="shared" ref="P3395:P3458" si="260">IFERROR(ROUND(E3395/L3395,2),0)</f>
        <v>36.07</v>
      </c>
      <c r="Q3395" s="11" t="s">
        <v>8315</v>
      </c>
      <c r="R3395" t="s">
        <v>8316</v>
      </c>
      <c r="S3395" s="16">
        <f t="shared" ref="S3395:S3458" si="261">(((J3395/60)/60)/24)+DATE(1970,1,1)</f>
        <v>41923.921643518523</v>
      </c>
      <c r="T3395" s="16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6">
        <f t="shared" si="261"/>
        <v>41817.59542824074</v>
      </c>
      <c r="T3396" s="16">
        <f t="shared" si="26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6">
        <f t="shared" si="261"/>
        <v>42140.712314814817</v>
      </c>
      <c r="T3397" s="16">
        <f t="shared" si="26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6">
        <f t="shared" si="261"/>
        <v>41764.44663194444</v>
      </c>
      <c r="T3398" s="16">
        <f t="shared" si="26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6">
        <f t="shared" si="261"/>
        <v>42378.478344907402</v>
      </c>
      <c r="T3399" s="16">
        <f t="shared" si="26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6">
        <f t="shared" si="261"/>
        <v>41941.75203703704</v>
      </c>
      <c r="T3400" s="16">
        <f t="shared" si="26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6">
        <f t="shared" si="261"/>
        <v>42026.920428240745</v>
      </c>
      <c r="T3401" s="16">
        <f t="shared" si="26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6">
        <f t="shared" si="261"/>
        <v>41834.953865740739</v>
      </c>
      <c r="T3402" s="16">
        <f t="shared" si="26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6">
        <f t="shared" si="261"/>
        <v>42193.723912037036</v>
      </c>
      <c r="T3403" s="16">
        <f t="shared" si="26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6">
        <f t="shared" si="261"/>
        <v>42290.61855324074</v>
      </c>
      <c r="T3404" s="16">
        <f t="shared" si="26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6">
        <f t="shared" si="261"/>
        <v>42150.462083333332</v>
      </c>
      <c r="T3405" s="16">
        <f t="shared" si="26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6">
        <f t="shared" si="261"/>
        <v>42152.503495370373</v>
      </c>
      <c r="T3406" s="16">
        <f t="shared" si="26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6">
        <f t="shared" si="261"/>
        <v>42410.017199074078</v>
      </c>
      <c r="T3407" s="16">
        <f t="shared" si="26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6">
        <f t="shared" si="261"/>
        <v>41791.492777777778</v>
      </c>
      <c r="T3408" s="16">
        <f t="shared" si="26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6">
        <f t="shared" si="261"/>
        <v>41796.422326388885</v>
      </c>
      <c r="T3409" s="16">
        <f t="shared" si="26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6">
        <f t="shared" si="261"/>
        <v>41808.991944444446</v>
      </c>
      <c r="T3410" s="16">
        <f t="shared" si="26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6">
        <f t="shared" si="261"/>
        <v>42544.814328703709</v>
      </c>
      <c r="T3411" s="16">
        <f t="shared" si="26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6">
        <f t="shared" si="261"/>
        <v>42500.041550925926</v>
      </c>
      <c r="T3412" s="16">
        <f t="shared" si="26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6">
        <f t="shared" si="261"/>
        <v>42265.022824074069</v>
      </c>
      <c r="T3413" s="16">
        <f t="shared" si="26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6">
        <f t="shared" si="261"/>
        <v>41879.959050925929</v>
      </c>
      <c r="T3414" s="16">
        <f t="shared" si="26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6">
        <f t="shared" si="261"/>
        <v>42053.733078703706</v>
      </c>
      <c r="T3415" s="16">
        <f t="shared" si="26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6">
        <f t="shared" si="261"/>
        <v>42675.832465277781</v>
      </c>
      <c r="T3416" s="16">
        <f t="shared" si="26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6">
        <f t="shared" si="261"/>
        <v>42467.144166666665</v>
      </c>
      <c r="T3417" s="16">
        <f t="shared" si="26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6">
        <f t="shared" si="261"/>
        <v>42089.412557870368</v>
      </c>
      <c r="T3418" s="16">
        <f t="shared" si="26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6">
        <f t="shared" si="261"/>
        <v>41894.91375</v>
      </c>
      <c r="T3419" s="16">
        <f t="shared" si="26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6">
        <f t="shared" si="261"/>
        <v>41752.83457175926</v>
      </c>
      <c r="T3420" s="16">
        <f t="shared" si="26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6">
        <f t="shared" si="261"/>
        <v>42448.821585648147</v>
      </c>
      <c r="T3421" s="16">
        <f t="shared" si="26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6">
        <f t="shared" si="261"/>
        <v>42405.090300925927</v>
      </c>
      <c r="T3422" s="16">
        <f t="shared" si="26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6">
        <f t="shared" si="261"/>
        <v>42037.791238425925</v>
      </c>
      <c r="T3423" s="16">
        <f t="shared" si="26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6">
        <f t="shared" si="261"/>
        <v>42323.562222222223</v>
      </c>
      <c r="T3424" s="16">
        <f t="shared" si="26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6">
        <f t="shared" si="261"/>
        <v>42088.911354166667</v>
      </c>
      <c r="T3425" s="16">
        <f t="shared" si="26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6">
        <f t="shared" si="261"/>
        <v>42018.676898148144</v>
      </c>
      <c r="T3426" s="16">
        <f t="shared" si="26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6">
        <f t="shared" si="261"/>
        <v>41884.617314814815</v>
      </c>
      <c r="T3427" s="16">
        <f t="shared" si="26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6">
        <f t="shared" si="261"/>
        <v>41884.056747685187</v>
      </c>
      <c r="T3428" s="16">
        <f t="shared" si="26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6">
        <f t="shared" si="261"/>
        <v>41792.645277777774</v>
      </c>
      <c r="T3429" s="16">
        <f t="shared" si="26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6">
        <f t="shared" si="261"/>
        <v>42038.720451388886</v>
      </c>
      <c r="T3430" s="16">
        <f t="shared" si="26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6">
        <f t="shared" si="261"/>
        <v>42662.021539351852</v>
      </c>
      <c r="T3431" s="16">
        <f t="shared" si="26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6">
        <f t="shared" si="261"/>
        <v>41820.945613425924</v>
      </c>
      <c r="T3432" s="16">
        <f t="shared" si="26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6">
        <f t="shared" si="261"/>
        <v>41839.730937500004</v>
      </c>
      <c r="T3433" s="16">
        <f t="shared" si="26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6">
        <f t="shared" si="261"/>
        <v>42380.581180555557</v>
      </c>
      <c r="T3434" s="16">
        <f t="shared" si="26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6">
        <f t="shared" si="261"/>
        <v>41776.063136574077</v>
      </c>
      <c r="T3435" s="16">
        <f t="shared" si="26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1" t="s">
        <v>8315</v>
      </c>
      <c r="R3436" t="s">
        <v>8316</v>
      </c>
      <c r="S3436" s="16">
        <f t="shared" si="261"/>
        <v>41800.380428240744</v>
      </c>
      <c r="T3436" s="16">
        <f t="shared" si="26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1" t="s">
        <v>8315</v>
      </c>
      <c r="R3437" t="s">
        <v>8316</v>
      </c>
      <c r="S3437" s="16">
        <f t="shared" si="261"/>
        <v>42572.61681712963</v>
      </c>
      <c r="T3437" s="16">
        <f t="shared" si="26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1" t="s">
        <v>8315</v>
      </c>
      <c r="R3438" t="s">
        <v>8316</v>
      </c>
      <c r="S3438" s="16">
        <f t="shared" si="261"/>
        <v>41851.541585648149</v>
      </c>
      <c r="T3438" s="16">
        <f t="shared" si="26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1" t="s">
        <v>8315</v>
      </c>
      <c r="R3439" t="s">
        <v>8316</v>
      </c>
      <c r="S3439" s="16">
        <f t="shared" si="261"/>
        <v>42205.710879629631</v>
      </c>
      <c r="T3439" s="16">
        <f t="shared" si="26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1" t="s">
        <v>8315</v>
      </c>
      <c r="R3440" t="s">
        <v>8316</v>
      </c>
      <c r="S3440" s="16">
        <f t="shared" si="261"/>
        <v>42100.927858796291</v>
      </c>
      <c r="T3440" s="16">
        <f t="shared" si="26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1" t="s">
        <v>8315</v>
      </c>
      <c r="R3441" t="s">
        <v>8316</v>
      </c>
      <c r="S3441" s="16">
        <f t="shared" si="261"/>
        <v>42374.911226851851</v>
      </c>
      <c r="T3441" s="16">
        <f t="shared" si="26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1" t="s">
        <v>8315</v>
      </c>
      <c r="R3442" t="s">
        <v>8316</v>
      </c>
      <c r="S3442" s="16">
        <f t="shared" si="261"/>
        <v>41809.12300925926</v>
      </c>
      <c r="T3442" s="16">
        <f t="shared" si="26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1" t="s">
        <v>8315</v>
      </c>
      <c r="R3443" t="s">
        <v>8316</v>
      </c>
      <c r="S3443" s="16">
        <f t="shared" si="261"/>
        <v>42294.429641203707</v>
      </c>
      <c r="T3443" s="16">
        <f t="shared" si="26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1" t="s">
        <v>8315</v>
      </c>
      <c r="R3444" t="s">
        <v>8316</v>
      </c>
      <c r="S3444" s="16">
        <f t="shared" si="261"/>
        <v>42124.841111111105</v>
      </c>
      <c r="T3444" s="16">
        <f t="shared" si="26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1" t="s">
        <v>8315</v>
      </c>
      <c r="R3445" t="s">
        <v>8316</v>
      </c>
      <c r="S3445" s="16">
        <f t="shared" si="261"/>
        <v>41861.524837962963</v>
      </c>
      <c r="T3445" s="16">
        <f t="shared" si="26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1" t="s">
        <v>8315</v>
      </c>
      <c r="R3446" t="s">
        <v>8316</v>
      </c>
      <c r="S3446" s="16">
        <f t="shared" si="261"/>
        <v>42521.291504629626</v>
      </c>
      <c r="T3446" s="16">
        <f t="shared" si="26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1" t="s">
        <v>8315</v>
      </c>
      <c r="R3447" t="s">
        <v>8316</v>
      </c>
      <c r="S3447" s="16">
        <f t="shared" si="261"/>
        <v>42272.530509259261</v>
      </c>
      <c r="T3447" s="16">
        <f t="shared" si="26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1" t="s">
        <v>8315</v>
      </c>
      <c r="R3448" t="s">
        <v>8316</v>
      </c>
      <c r="S3448" s="16">
        <f t="shared" si="261"/>
        <v>42016.832465277781</v>
      </c>
      <c r="T3448" s="16">
        <f t="shared" si="26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1" t="s">
        <v>8315</v>
      </c>
      <c r="R3449" t="s">
        <v>8316</v>
      </c>
      <c r="S3449" s="16">
        <f t="shared" si="261"/>
        <v>42402.889027777783</v>
      </c>
      <c r="T3449" s="16">
        <f t="shared" si="26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1" t="s">
        <v>8315</v>
      </c>
      <c r="R3450" t="s">
        <v>8316</v>
      </c>
      <c r="S3450" s="16">
        <f t="shared" si="261"/>
        <v>41960.119085648148</v>
      </c>
      <c r="T3450" s="16">
        <f t="shared" si="26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1" t="s">
        <v>8315</v>
      </c>
      <c r="R3451" t="s">
        <v>8316</v>
      </c>
      <c r="S3451" s="16">
        <f t="shared" si="261"/>
        <v>42532.052523148144</v>
      </c>
      <c r="T3451" s="16">
        <f t="shared" si="26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1" t="s">
        <v>8315</v>
      </c>
      <c r="R3452" t="s">
        <v>8316</v>
      </c>
      <c r="S3452" s="16">
        <f t="shared" si="261"/>
        <v>42036.704525462963</v>
      </c>
      <c r="T3452" s="16">
        <f t="shared" si="26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1" t="s">
        <v>8315</v>
      </c>
      <c r="R3453" t="s">
        <v>8316</v>
      </c>
      <c r="S3453" s="16">
        <f t="shared" si="261"/>
        <v>42088.723692129628</v>
      </c>
      <c r="T3453" s="16">
        <f t="shared" si="26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1" t="s">
        <v>8315</v>
      </c>
      <c r="R3454" t="s">
        <v>8316</v>
      </c>
      <c r="S3454" s="16">
        <f t="shared" si="261"/>
        <v>41820.639189814814</v>
      </c>
      <c r="T3454" s="16">
        <f t="shared" si="26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1" t="s">
        <v>8315</v>
      </c>
      <c r="R3455" t="s">
        <v>8316</v>
      </c>
      <c r="S3455" s="16">
        <f t="shared" si="261"/>
        <v>42535.97865740741</v>
      </c>
      <c r="T3455" s="16">
        <f t="shared" si="26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1" t="s">
        <v>8315</v>
      </c>
      <c r="R3456" t="s">
        <v>8316</v>
      </c>
      <c r="S3456" s="16">
        <f t="shared" si="261"/>
        <v>41821.698599537034</v>
      </c>
      <c r="T3456" s="16">
        <f t="shared" si="26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1" t="s">
        <v>8315</v>
      </c>
      <c r="R3457" t="s">
        <v>8316</v>
      </c>
      <c r="S3457" s="16">
        <f t="shared" si="261"/>
        <v>42626.7503125</v>
      </c>
      <c r="T3457" s="16">
        <f t="shared" si="26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1" t="s">
        <v>8315</v>
      </c>
      <c r="R3458" t="s">
        <v>8316</v>
      </c>
      <c r="S3458" s="16">
        <f t="shared" si="261"/>
        <v>41821.205636574072</v>
      </c>
      <c r="T3458" s="16">
        <f t="shared" si="26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 0)</f>
        <v>140</v>
      </c>
      <c r="P3459">
        <f t="shared" ref="P3459:P3522" si="264">IFERROR(ROUND(E3459/L3459,2),0)</f>
        <v>50.98</v>
      </c>
      <c r="Q3459" s="11" t="s">
        <v>8315</v>
      </c>
      <c r="R3459" t="s">
        <v>8316</v>
      </c>
      <c r="S3459" s="16">
        <f t="shared" ref="S3459:S3522" si="265">(((J3459/60)/60)/24)+DATE(1970,1,1)</f>
        <v>42016.706678240742</v>
      </c>
      <c r="T3459" s="16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6">
        <f t="shared" si="265"/>
        <v>42011.202581018515</v>
      </c>
      <c r="T3460" s="16">
        <f t="shared" si="266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6">
        <f t="shared" si="265"/>
        <v>42480.479861111111</v>
      </c>
      <c r="T3461" s="16">
        <f t="shared" si="266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6">
        <f t="shared" si="265"/>
        <v>41852.527222222219</v>
      </c>
      <c r="T3462" s="16">
        <f t="shared" si="266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6">
        <f t="shared" si="265"/>
        <v>42643.632858796293</v>
      </c>
      <c r="T3463" s="16">
        <f t="shared" si="266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6">
        <f t="shared" si="265"/>
        <v>42179.898472222223</v>
      </c>
      <c r="T3464" s="16">
        <f t="shared" si="266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6">
        <f t="shared" si="265"/>
        <v>42612.918807870374</v>
      </c>
      <c r="T3465" s="16">
        <f t="shared" si="266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6">
        <f t="shared" si="265"/>
        <v>42575.130057870367</v>
      </c>
      <c r="T3466" s="16">
        <f t="shared" si="266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6">
        <f t="shared" si="265"/>
        <v>42200.625833333332</v>
      </c>
      <c r="T3467" s="16">
        <f t="shared" si="266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6">
        <f t="shared" si="265"/>
        <v>42420.019097222219</v>
      </c>
      <c r="T3468" s="16">
        <f t="shared" si="266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6">
        <f t="shared" si="265"/>
        <v>42053.671666666662</v>
      </c>
      <c r="T3469" s="16">
        <f t="shared" si="266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6">
        <f t="shared" si="265"/>
        <v>42605.765381944439</v>
      </c>
      <c r="T3470" s="16">
        <f t="shared" si="266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6">
        <f t="shared" si="265"/>
        <v>42458.641724537039</v>
      </c>
      <c r="T3471" s="16">
        <f t="shared" si="266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6">
        <f t="shared" si="265"/>
        <v>42529.022013888884</v>
      </c>
      <c r="T3472" s="16">
        <f t="shared" si="266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6">
        <f t="shared" si="265"/>
        <v>41841.820486111108</v>
      </c>
      <c r="T3473" s="16">
        <f t="shared" si="266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6">
        <f t="shared" si="265"/>
        <v>41928.170497685183</v>
      </c>
      <c r="T3474" s="16">
        <f t="shared" si="266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6">
        <f t="shared" si="265"/>
        <v>42062.834444444445</v>
      </c>
      <c r="T3475" s="16">
        <f t="shared" si="266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6">
        <f t="shared" si="265"/>
        <v>42541.501516203702</v>
      </c>
      <c r="T3476" s="16">
        <f t="shared" si="266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6">
        <f t="shared" si="265"/>
        <v>41918.880833333329</v>
      </c>
      <c r="T3477" s="16">
        <f t="shared" si="266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6">
        <f t="shared" si="265"/>
        <v>41921.279976851853</v>
      </c>
      <c r="T3478" s="16">
        <f t="shared" si="266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6">
        <f t="shared" si="265"/>
        <v>42128.736608796295</v>
      </c>
      <c r="T3479" s="16">
        <f t="shared" si="266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6">
        <f t="shared" si="265"/>
        <v>42053.916921296302</v>
      </c>
      <c r="T3480" s="16">
        <f t="shared" si="266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6">
        <f t="shared" si="265"/>
        <v>41781.855092592588</v>
      </c>
      <c r="T3481" s="16">
        <f t="shared" si="266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6">
        <f t="shared" si="265"/>
        <v>42171.317442129628</v>
      </c>
      <c r="T3482" s="16">
        <f t="shared" si="266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6">
        <f t="shared" si="265"/>
        <v>41989.24754629629</v>
      </c>
      <c r="T3483" s="16">
        <f t="shared" si="266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6">
        <f t="shared" si="265"/>
        <v>41796.771597222221</v>
      </c>
      <c r="T3484" s="16">
        <f t="shared" si="266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6">
        <f t="shared" si="265"/>
        <v>41793.668761574074</v>
      </c>
      <c r="T3485" s="16">
        <f t="shared" si="266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6">
        <f t="shared" si="265"/>
        <v>42506.760405092587</v>
      </c>
      <c r="T3486" s="16">
        <f t="shared" si="266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6">
        <f t="shared" si="265"/>
        <v>42372.693055555559</v>
      </c>
      <c r="T3487" s="16">
        <f t="shared" si="266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6">
        <f t="shared" si="265"/>
        <v>42126.87501157407</v>
      </c>
      <c r="T3488" s="16">
        <f t="shared" si="266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6">
        <f t="shared" si="265"/>
        <v>42149.940416666665</v>
      </c>
      <c r="T3489" s="16">
        <f t="shared" si="266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6">
        <f t="shared" si="265"/>
        <v>42087.768055555556</v>
      </c>
      <c r="T3490" s="16">
        <f t="shared" si="266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6">
        <f t="shared" si="265"/>
        <v>41753.635775462964</v>
      </c>
      <c r="T3491" s="16">
        <f t="shared" si="266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6">
        <f t="shared" si="265"/>
        <v>42443.802361111113</v>
      </c>
      <c r="T3492" s="16">
        <f t="shared" si="266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6">
        <f t="shared" si="265"/>
        <v>42121.249814814815</v>
      </c>
      <c r="T3493" s="16">
        <f t="shared" si="266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6">
        <f t="shared" si="265"/>
        <v>42268.009224537032</v>
      </c>
      <c r="T3494" s="16">
        <f t="shared" si="266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6">
        <f t="shared" si="265"/>
        <v>41848.866157407407</v>
      </c>
      <c r="T3495" s="16">
        <f t="shared" si="266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6">
        <f t="shared" si="265"/>
        <v>42689.214988425927</v>
      </c>
      <c r="T3496" s="16">
        <f t="shared" si="266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6">
        <f t="shared" si="265"/>
        <v>41915.762835648151</v>
      </c>
      <c r="T3497" s="16">
        <f t="shared" si="266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6">
        <f t="shared" si="265"/>
        <v>42584.846828703703</v>
      </c>
      <c r="T3498" s="16">
        <f t="shared" si="266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6">
        <f t="shared" si="265"/>
        <v>42511.741944444439</v>
      </c>
      <c r="T3499" s="16">
        <f t="shared" si="266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1" t="s">
        <v>8315</v>
      </c>
      <c r="R3500" t="s">
        <v>8316</v>
      </c>
      <c r="S3500" s="16">
        <f t="shared" si="265"/>
        <v>42459.15861111111</v>
      </c>
      <c r="T3500" s="16">
        <f t="shared" si="266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1" t="s">
        <v>8315</v>
      </c>
      <c r="R3501" t="s">
        <v>8316</v>
      </c>
      <c r="S3501" s="16">
        <f t="shared" si="265"/>
        <v>42132.036168981482</v>
      </c>
      <c r="T3501" s="16">
        <f t="shared" si="266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1" t="s">
        <v>8315</v>
      </c>
      <c r="R3502" t="s">
        <v>8316</v>
      </c>
      <c r="S3502" s="16">
        <f t="shared" si="265"/>
        <v>42419.91942129629</v>
      </c>
      <c r="T3502" s="16">
        <f t="shared" si="266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1" t="s">
        <v>8315</v>
      </c>
      <c r="R3503" t="s">
        <v>8316</v>
      </c>
      <c r="S3503" s="16">
        <f t="shared" si="265"/>
        <v>42233.763831018514</v>
      </c>
      <c r="T3503" s="16">
        <f t="shared" si="266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1" t="s">
        <v>8315</v>
      </c>
      <c r="R3504" t="s">
        <v>8316</v>
      </c>
      <c r="S3504" s="16">
        <f t="shared" si="265"/>
        <v>42430.839398148149</v>
      </c>
      <c r="T3504" s="16">
        <f t="shared" si="266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1" t="s">
        <v>8315</v>
      </c>
      <c r="R3505" t="s">
        <v>8316</v>
      </c>
      <c r="S3505" s="16">
        <f t="shared" si="265"/>
        <v>42545.478333333333</v>
      </c>
      <c r="T3505" s="16">
        <f t="shared" si="266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1" t="s">
        <v>8315</v>
      </c>
      <c r="R3506" t="s">
        <v>8316</v>
      </c>
      <c r="S3506" s="16">
        <f t="shared" si="265"/>
        <v>42297.748738425929</v>
      </c>
      <c r="T3506" s="16">
        <f t="shared" si="266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1" t="s">
        <v>8315</v>
      </c>
      <c r="R3507" t="s">
        <v>8316</v>
      </c>
      <c r="S3507" s="16">
        <f t="shared" si="265"/>
        <v>41760.935706018521</v>
      </c>
      <c r="T3507" s="16">
        <f t="shared" si="266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1" t="s">
        <v>8315</v>
      </c>
      <c r="R3508" t="s">
        <v>8316</v>
      </c>
      <c r="S3508" s="16">
        <f t="shared" si="265"/>
        <v>41829.734259259261</v>
      </c>
      <c r="T3508" s="16">
        <f t="shared" si="266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1" t="s">
        <v>8315</v>
      </c>
      <c r="R3509" t="s">
        <v>8316</v>
      </c>
      <c r="S3509" s="16">
        <f t="shared" si="265"/>
        <v>42491.92288194444</v>
      </c>
      <c r="T3509" s="16">
        <f t="shared" si="266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1" t="s">
        <v>8315</v>
      </c>
      <c r="R3510" t="s">
        <v>8316</v>
      </c>
      <c r="S3510" s="16">
        <f t="shared" si="265"/>
        <v>42477.729780092588</v>
      </c>
      <c r="T3510" s="16">
        <f t="shared" si="266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1" t="s">
        <v>8315</v>
      </c>
      <c r="R3511" t="s">
        <v>8316</v>
      </c>
      <c r="S3511" s="16">
        <f t="shared" si="265"/>
        <v>41950.859560185185</v>
      </c>
      <c r="T3511" s="16">
        <f t="shared" si="266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1" t="s">
        <v>8315</v>
      </c>
      <c r="R3512" t="s">
        <v>8316</v>
      </c>
      <c r="S3512" s="16">
        <f t="shared" si="265"/>
        <v>41802.62090277778</v>
      </c>
      <c r="T3512" s="16">
        <f t="shared" si="266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1" t="s">
        <v>8315</v>
      </c>
      <c r="R3513" t="s">
        <v>8316</v>
      </c>
      <c r="S3513" s="16">
        <f t="shared" si="265"/>
        <v>41927.873784722222</v>
      </c>
      <c r="T3513" s="16">
        <f t="shared" si="266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1" t="s">
        <v>8315</v>
      </c>
      <c r="R3514" t="s">
        <v>8316</v>
      </c>
      <c r="S3514" s="16">
        <f t="shared" si="265"/>
        <v>42057.536944444444</v>
      </c>
      <c r="T3514" s="16">
        <f t="shared" si="266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1" t="s">
        <v>8315</v>
      </c>
      <c r="R3515" t="s">
        <v>8316</v>
      </c>
      <c r="S3515" s="16">
        <f t="shared" si="265"/>
        <v>41781.096203703702</v>
      </c>
      <c r="T3515" s="16">
        <f t="shared" si="266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1" t="s">
        <v>8315</v>
      </c>
      <c r="R3516" t="s">
        <v>8316</v>
      </c>
      <c r="S3516" s="16">
        <f t="shared" si="265"/>
        <v>42020.846666666665</v>
      </c>
      <c r="T3516" s="16">
        <f t="shared" si="266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1" t="s">
        <v>8315</v>
      </c>
      <c r="R3517" t="s">
        <v>8316</v>
      </c>
      <c r="S3517" s="16">
        <f t="shared" si="265"/>
        <v>42125.772812499999</v>
      </c>
      <c r="T3517" s="16">
        <f t="shared" si="266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1" t="s">
        <v>8315</v>
      </c>
      <c r="R3518" t="s">
        <v>8316</v>
      </c>
      <c r="S3518" s="16">
        <f t="shared" si="265"/>
        <v>41856.010069444441</v>
      </c>
      <c r="T3518" s="16">
        <f t="shared" si="266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1" t="s">
        <v>8315</v>
      </c>
      <c r="R3519" t="s">
        <v>8316</v>
      </c>
      <c r="S3519" s="16">
        <f t="shared" si="265"/>
        <v>41794.817523148151</v>
      </c>
      <c r="T3519" s="16">
        <f t="shared" si="266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1" t="s">
        <v>8315</v>
      </c>
      <c r="R3520" t="s">
        <v>8316</v>
      </c>
      <c r="S3520" s="16">
        <f t="shared" si="265"/>
        <v>41893.783553240741</v>
      </c>
      <c r="T3520" s="16">
        <f t="shared" si="266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1" t="s">
        <v>8315</v>
      </c>
      <c r="R3521" t="s">
        <v>8316</v>
      </c>
      <c r="S3521" s="16">
        <f t="shared" si="265"/>
        <v>42037.598958333328</v>
      </c>
      <c r="T3521" s="16">
        <f t="shared" si="266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1" t="s">
        <v>8315</v>
      </c>
      <c r="R3522" t="s">
        <v>8316</v>
      </c>
      <c r="S3522" s="16">
        <f t="shared" si="265"/>
        <v>42227.824212962965</v>
      </c>
      <c r="T3522" s="16">
        <f t="shared" si="266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 0)</f>
        <v>169</v>
      </c>
      <c r="P3523">
        <f t="shared" ref="P3523:P3586" si="268">IFERROR(ROUND(E3523/L3523,2),0)</f>
        <v>45.62</v>
      </c>
      <c r="Q3523" s="11" t="s">
        <v>8315</v>
      </c>
      <c r="R3523" t="s">
        <v>8316</v>
      </c>
      <c r="S3523" s="16">
        <f t="shared" ref="S3523:S3586" si="269">(((J3523/60)/60)/24)+DATE(1970,1,1)</f>
        <v>41881.361342592594</v>
      </c>
      <c r="T3523" s="16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6">
        <f t="shared" si="269"/>
        <v>42234.789884259255</v>
      </c>
      <c r="T3524" s="16">
        <f t="shared" si="270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6">
        <f t="shared" si="269"/>
        <v>42581.397546296299</v>
      </c>
      <c r="T3525" s="16">
        <f t="shared" si="270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6">
        <f t="shared" si="269"/>
        <v>41880.76357638889</v>
      </c>
      <c r="T3526" s="16">
        <f t="shared" si="270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6">
        <f t="shared" si="269"/>
        <v>42214.6956712963</v>
      </c>
      <c r="T3527" s="16">
        <f t="shared" si="270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6">
        <f t="shared" si="269"/>
        <v>42460.335312499999</v>
      </c>
      <c r="T3528" s="16">
        <f t="shared" si="270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6">
        <f t="shared" si="269"/>
        <v>42167.023206018523</v>
      </c>
      <c r="T3529" s="16">
        <f t="shared" si="270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6">
        <f t="shared" si="269"/>
        <v>42733.50136574074</v>
      </c>
      <c r="T3530" s="16">
        <f t="shared" si="270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6">
        <f t="shared" si="269"/>
        <v>42177.761782407411</v>
      </c>
      <c r="T3531" s="16">
        <f t="shared" si="270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6">
        <f t="shared" si="269"/>
        <v>42442.623344907406</v>
      </c>
      <c r="T3532" s="16">
        <f t="shared" si="270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6">
        <f t="shared" si="269"/>
        <v>42521.654328703706</v>
      </c>
      <c r="T3533" s="16">
        <f t="shared" si="270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6">
        <f t="shared" si="269"/>
        <v>41884.599849537037</v>
      </c>
      <c r="T3534" s="16">
        <f t="shared" si="270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6">
        <f t="shared" si="269"/>
        <v>42289.761192129634</v>
      </c>
      <c r="T3535" s="16">
        <f t="shared" si="270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6">
        <f t="shared" si="269"/>
        <v>42243.6252662037</v>
      </c>
      <c r="T3536" s="16">
        <f t="shared" si="270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6">
        <f t="shared" si="269"/>
        <v>42248.640162037031</v>
      </c>
      <c r="T3537" s="16">
        <f t="shared" si="270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6">
        <f t="shared" si="269"/>
        <v>42328.727141203708</v>
      </c>
      <c r="T3538" s="16">
        <f t="shared" si="270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6">
        <f t="shared" si="269"/>
        <v>41923.354351851849</v>
      </c>
      <c r="T3539" s="16">
        <f t="shared" si="270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6">
        <f t="shared" si="269"/>
        <v>42571.420601851853</v>
      </c>
      <c r="T3540" s="16">
        <f t="shared" si="270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6">
        <f t="shared" si="269"/>
        <v>42600.756041666667</v>
      </c>
      <c r="T3541" s="16">
        <f t="shared" si="270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6">
        <f t="shared" si="269"/>
        <v>42517.003368055557</v>
      </c>
      <c r="T3542" s="16">
        <f t="shared" si="270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6">
        <f t="shared" si="269"/>
        <v>42222.730034722219</v>
      </c>
      <c r="T3543" s="16">
        <f t="shared" si="270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6">
        <f t="shared" si="269"/>
        <v>41829.599791666667</v>
      </c>
      <c r="T3544" s="16">
        <f t="shared" si="270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6">
        <f t="shared" si="269"/>
        <v>42150.755312499998</v>
      </c>
      <c r="T3545" s="16">
        <f t="shared" si="270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6">
        <f t="shared" si="269"/>
        <v>42040.831678240742</v>
      </c>
      <c r="T3546" s="16">
        <f t="shared" si="270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6">
        <f t="shared" si="269"/>
        <v>42075.807395833333</v>
      </c>
      <c r="T3547" s="16">
        <f t="shared" si="270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6">
        <f t="shared" si="269"/>
        <v>42073.660694444443</v>
      </c>
      <c r="T3548" s="16">
        <f t="shared" si="270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6">
        <f t="shared" si="269"/>
        <v>42480.078715277778</v>
      </c>
      <c r="T3549" s="16">
        <f t="shared" si="270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6">
        <f t="shared" si="269"/>
        <v>42411.942291666666</v>
      </c>
      <c r="T3550" s="16">
        <f t="shared" si="270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6">
        <f t="shared" si="269"/>
        <v>42223.394363425927</v>
      </c>
      <c r="T3551" s="16">
        <f t="shared" si="270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6">
        <f t="shared" si="269"/>
        <v>42462.893495370372</v>
      </c>
      <c r="T3552" s="16">
        <f t="shared" si="270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6">
        <f t="shared" si="269"/>
        <v>41753.515856481477</v>
      </c>
      <c r="T3553" s="16">
        <f t="shared" si="270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6">
        <f t="shared" si="269"/>
        <v>41788.587083333332</v>
      </c>
      <c r="T3554" s="16">
        <f t="shared" si="270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6">
        <f t="shared" si="269"/>
        <v>42196.028703703705</v>
      </c>
      <c r="T3555" s="16">
        <f t="shared" si="270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6">
        <f t="shared" si="269"/>
        <v>42016.050451388888</v>
      </c>
      <c r="T3556" s="16">
        <f t="shared" si="270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6">
        <f t="shared" si="269"/>
        <v>42661.442060185189</v>
      </c>
      <c r="T3557" s="16">
        <f t="shared" si="270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6">
        <f t="shared" si="269"/>
        <v>41808.649583333332</v>
      </c>
      <c r="T3558" s="16">
        <f t="shared" si="270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6">
        <f t="shared" si="269"/>
        <v>41730.276747685188</v>
      </c>
      <c r="T3559" s="16">
        <f t="shared" si="270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6">
        <f t="shared" si="269"/>
        <v>42139.816840277781</v>
      </c>
      <c r="T3560" s="16">
        <f t="shared" si="270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6">
        <f t="shared" si="269"/>
        <v>42194.096157407403</v>
      </c>
      <c r="T3561" s="16">
        <f t="shared" si="270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6">
        <f t="shared" si="269"/>
        <v>42115.889652777783</v>
      </c>
      <c r="T3562" s="16">
        <f t="shared" si="270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6">
        <f t="shared" si="269"/>
        <v>42203.680300925931</v>
      </c>
      <c r="T3563" s="16">
        <f t="shared" si="270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6">
        <f t="shared" si="269"/>
        <v>42433.761886574073</v>
      </c>
      <c r="T3564" s="16">
        <f t="shared" si="270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6">
        <f t="shared" si="269"/>
        <v>42555.671944444446</v>
      </c>
      <c r="T3565" s="16">
        <f t="shared" si="270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6">
        <f t="shared" si="269"/>
        <v>42236.623252314821</v>
      </c>
      <c r="T3566" s="16">
        <f t="shared" si="270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6">
        <f t="shared" si="269"/>
        <v>41974.743148148147</v>
      </c>
      <c r="T3567" s="16">
        <f t="shared" si="270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6">
        <f t="shared" si="269"/>
        <v>41997.507905092592</v>
      </c>
      <c r="T3568" s="16">
        <f t="shared" si="270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6">
        <f t="shared" si="269"/>
        <v>42135.810694444444</v>
      </c>
      <c r="T3569" s="16">
        <f t="shared" si="270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6">
        <f t="shared" si="269"/>
        <v>41869.740671296298</v>
      </c>
      <c r="T3570" s="16">
        <f t="shared" si="270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6">
        <f t="shared" si="269"/>
        <v>41982.688611111109</v>
      </c>
      <c r="T3571" s="16">
        <f t="shared" si="270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6">
        <f t="shared" si="269"/>
        <v>41976.331979166673</v>
      </c>
      <c r="T3572" s="16">
        <f t="shared" si="270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6">
        <f t="shared" si="269"/>
        <v>41912.858946759261</v>
      </c>
      <c r="T3573" s="16">
        <f t="shared" si="270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6">
        <f t="shared" si="269"/>
        <v>42146.570393518516</v>
      </c>
      <c r="T3574" s="16">
        <f t="shared" si="270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6">
        <f t="shared" si="269"/>
        <v>41921.375532407408</v>
      </c>
      <c r="T3575" s="16">
        <f t="shared" si="270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6">
        <f t="shared" si="269"/>
        <v>41926.942685185182</v>
      </c>
      <c r="T3576" s="16">
        <f t="shared" si="270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6">
        <f t="shared" si="269"/>
        <v>42561.783877314811</v>
      </c>
      <c r="T3577" s="16">
        <f t="shared" si="270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6">
        <f t="shared" si="269"/>
        <v>42649.54923611111</v>
      </c>
      <c r="T3578" s="16">
        <f t="shared" si="270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6">
        <f t="shared" si="269"/>
        <v>42093.786840277782</v>
      </c>
      <c r="T3579" s="16">
        <f t="shared" si="270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6">
        <f t="shared" si="269"/>
        <v>42460.733530092592</v>
      </c>
      <c r="T3580" s="16">
        <f t="shared" si="270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6">
        <f t="shared" si="269"/>
        <v>42430.762222222227</v>
      </c>
      <c r="T3581" s="16">
        <f t="shared" si="270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6">
        <f t="shared" si="269"/>
        <v>42026.176180555558</v>
      </c>
      <c r="T3582" s="16">
        <f t="shared" si="270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6">
        <f t="shared" si="269"/>
        <v>41836.471180555556</v>
      </c>
      <c r="T3583" s="16">
        <f t="shared" si="270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6">
        <f t="shared" si="269"/>
        <v>42451.095856481479</v>
      </c>
      <c r="T3584" s="16">
        <f t="shared" si="270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6">
        <f t="shared" si="269"/>
        <v>42418.425983796296</v>
      </c>
      <c r="T3585" s="16">
        <f t="shared" si="270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1" t="s">
        <v>8315</v>
      </c>
      <c r="R3586" t="s">
        <v>8316</v>
      </c>
      <c r="S3586" s="16">
        <f t="shared" si="269"/>
        <v>42168.316481481481</v>
      </c>
      <c r="T3586" s="16">
        <f t="shared" si="270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 0)</f>
        <v>119</v>
      </c>
      <c r="P3587">
        <f t="shared" ref="P3587:P3650" si="272">IFERROR(ROUND(E3587/L3587,2),0)</f>
        <v>176.09</v>
      </c>
      <c r="Q3587" s="11" t="s">
        <v>8315</v>
      </c>
      <c r="R3587" t="s">
        <v>8316</v>
      </c>
      <c r="S3587" s="16">
        <f t="shared" ref="S3587:S3650" si="273">(((J3587/60)/60)/24)+DATE(1970,1,1)</f>
        <v>41964.716319444444</v>
      </c>
      <c r="T3587" s="16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6">
        <f t="shared" si="273"/>
        <v>42576.697569444441</v>
      </c>
      <c r="T3588" s="16">
        <f t="shared" si="274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6">
        <f t="shared" si="273"/>
        <v>42503.539976851855</v>
      </c>
      <c r="T3589" s="16">
        <f t="shared" si="274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6">
        <f t="shared" si="273"/>
        <v>42101.828819444447</v>
      </c>
      <c r="T3590" s="16">
        <f t="shared" si="274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6">
        <f t="shared" si="273"/>
        <v>42125.647534722222</v>
      </c>
      <c r="T3591" s="16">
        <f t="shared" si="274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6">
        <f t="shared" si="273"/>
        <v>41902.333726851852</v>
      </c>
      <c r="T3592" s="16">
        <f t="shared" si="274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6">
        <f t="shared" si="273"/>
        <v>42003.948425925926</v>
      </c>
      <c r="T3593" s="16">
        <f t="shared" si="274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6">
        <f t="shared" si="273"/>
        <v>41988.829942129625</v>
      </c>
      <c r="T3594" s="16">
        <f t="shared" si="274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6">
        <f t="shared" si="273"/>
        <v>41974.898599537039</v>
      </c>
      <c r="T3595" s="16">
        <f t="shared" si="274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6">
        <f t="shared" si="273"/>
        <v>42592.066921296297</v>
      </c>
      <c r="T3596" s="16">
        <f t="shared" si="274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6">
        <f t="shared" si="273"/>
        <v>42050.008368055554</v>
      </c>
      <c r="T3597" s="16">
        <f t="shared" si="274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6">
        <f t="shared" si="273"/>
        <v>41856.715069444443</v>
      </c>
      <c r="T3598" s="16">
        <f t="shared" si="274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6">
        <f t="shared" si="273"/>
        <v>42417.585532407407</v>
      </c>
      <c r="T3599" s="16">
        <f t="shared" si="274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6">
        <f t="shared" si="273"/>
        <v>41866.79886574074</v>
      </c>
      <c r="T3600" s="16">
        <f t="shared" si="274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6">
        <f t="shared" si="273"/>
        <v>42220.79487268519</v>
      </c>
      <c r="T3601" s="16">
        <f t="shared" si="274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6">
        <f t="shared" si="273"/>
        <v>42628.849120370374</v>
      </c>
      <c r="T3602" s="16">
        <f t="shared" si="274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6">
        <f t="shared" si="273"/>
        <v>41990.99863425926</v>
      </c>
      <c r="T3603" s="16">
        <f t="shared" si="274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6">
        <f t="shared" si="273"/>
        <v>42447.894432870366</v>
      </c>
      <c r="T3604" s="16">
        <f t="shared" si="274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6">
        <f t="shared" si="273"/>
        <v>42283.864351851851</v>
      </c>
      <c r="T3605" s="16">
        <f t="shared" si="274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6">
        <f t="shared" si="273"/>
        <v>42483.015694444446</v>
      </c>
      <c r="T3606" s="16">
        <f t="shared" si="274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6">
        <f t="shared" si="273"/>
        <v>42383.793124999997</v>
      </c>
      <c r="T3607" s="16">
        <f t="shared" si="274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6">
        <f t="shared" si="273"/>
        <v>42566.604826388888</v>
      </c>
      <c r="T3608" s="16">
        <f t="shared" si="274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6">
        <f t="shared" si="273"/>
        <v>42338.963912037041</v>
      </c>
      <c r="T3609" s="16">
        <f t="shared" si="274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6">
        <f t="shared" si="273"/>
        <v>42506.709375000006</v>
      </c>
      <c r="T3610" s="16">
        <f t="shared" si="274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6">
        <f t="shared" si="273"/>
        <v>42429.991724537031</v>
      </c>
      <c r="T3611" s="16">
        <f t="shared" si="274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6">
        <f t="shared" si="273"/>
        <v>42203.432129629626</v>
      </c>
      <c r="T3612" s="16">
        <f t="shared" si="274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6">
        <f t="shared" si="273"/>
        <v>42072.370381944449</v>
      </c>
      <c r="T3613" s="16">
        <f t="shared" si="274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6">
        <f t="shared" si="273"/>
        <v>41789.726979166669</v>
      </c>
      <c r="T3614" s="16">
        <f t="shared" si="274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6">
        <f t="shared" si="273"/>
        <v>41788.58997685185</v>
      </c>
      <c r="T3615" s="16">
        <f t="shared" si="274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6">
        <f t="shared" si="273"/>
        <v>42144.041851851856</v>
      </c>
      <c r="T3616" s="16">
        <f t="shared" si="274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6">
        <f t="shared" si="273"/>
        <v>42318.593703703707</v>
      </c>
      <c r="T3617" s="16">
        <f t="shared" si="274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6">
        <f t="shared" si="273"/>
        <v>42052.949814814812</v>
      </c>
      <c r="T3618" s="16">
        <f t="shared" si="274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6">
        <f t="shared" si="273"/>
        <v>42779.610289351855</v>
      </c>
      <c r="T3619" s="16">
        <f t="shared" si="274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6">
        <f t="shared" si="273"/>
        <v>42128.627893518518</v>
      </c>
      <c r="T3620" s="16">
        <f t="shared" si="274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6">
        <f t="shared" si="273"/>
        <v>42661.132245370376</v>
      </c>
      <c r="T3621" s="16">
        <f t="shared" si="274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6">
        <f t="shared" si="273"/>
        <v>42037.938206018516</v>
      </c>
      <c r="T3622" s="16">
        <f t="shared" si="274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6">
        <f t="shared" si="273"/>
        <v>42619.935694444444</v>
      </c>
      <c r="T3623" s="16">
        <f t="shared" si="274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6">
        <f t="shared" si="273"/>
        <v>41877.221886574072</v>
      </c>
      <c r="T3624" s="16">
        <f t="shared" si="274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6">
        <f t="shared" si="273"/>
        <v>41828.736921296295</v>
      </c>
      <c r="T3625" s="16">
        <f t="shared" si="274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6">
        <f t="shared" si="273"/>
        <v>42545.774189814809</v>
      </c>
      <c r="T3626" s="16">
        <f t="shared" si="274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6">
        <f t="shared" si="273"/>
        <v>42157.652511574073</v>
      </c>
      <c r="T3627" s="16">
        <f t="shared" si="274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1" t="s">
        <v>8315</v>
      </c>
      <c r="R3628" t="s">
        <v>8316</v>
      </c>
      <c r="S3628" s="16">
        <f t="shared" si="273"/>
        <v>41846.667326388888</v>
      </c>
      <c r="T3628" s="16">
        <f t="shared" si="274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1" t="s">
        <v>8315</v>
      </c>
      <c r="R3629" t="s">
        <v>8316</v>
      </c>
      <c r="S3629" s="16">
        <f t="shared" si="273"/>
        <v>42460.741747685184</v>
      </c>
      <c r="T3629" s="16">
        <f t="shared" si="274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1" t="s">
        <v>8315</v>
      </c>
      <c r="R3630" t="s">
        <v>8357</v>
      </c>
      <c r="S3630" s="16">
        <f t="shared" si="273"/>
        <v>42291.833287037036</v>
      </c>
      <c r="T3630" s="16">
        <f t="shared" si="274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1" t="s">
        <v>8315</v>
      </c>
      <c r="R3631" t="s">
        <v>8357</v>
      </c>
      <c r="S3631" s="16">
        <f t="shared" si="273"/>
        <v>42437.094490740739</v>
      </c>
      <c r="T3631" s="16">
        <f t="shared" si="274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1" t="s">
        <v>8315</v>
      </c>
      <c r="R3632" t="s">
        <v>8357</v>
      </c>
      <c r="S3632" s="16">
        <f t="shared" si="273"/>
        <v>41942.84710648148</v>
      </c>
      <c r="T3632" s="16">
        <f t="shared" si="274"/>
        <v>41972.888773148152</v>
      </c>
      <c r="U3632">
        <f>YEAR(S710)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1" t="s">
        <v>8315</v>
      </c>
      <c r="R3633" t="s">
        <v>8357</v>
      </c>
      <c r="S3633" s="16">
        <f t="shared" si="273"/>
        <v>41880.753437499996</v>
      </c>
      <c r="T3633" s="16">
        <f t="shared" si="274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1" t="s">
        <v>8315</v>
      </c>
      <c r="R3634" t="s">
        <v>8357</v>
      </c>
      <c r="S3634" s="16">
        <f t="shared" si="273"/>
        <v>41946.936909722222</v>
      </c>
      <c r="T3634" s="16">
        <f t="shared" si="274"/>
        <v>41966.936909722222</v>
      </c>
      <c r="U3634">
        <f>YEAR(S712)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1" t="s">
        <v>8315</v>
      </c>
      <c r="R3635" t="s">
        <v>8357</v>
      </c>
      <c r="S3635" s="16">
        <f t="shared" si="273"/>
        <v>42649.623460648145</v>
      </c>
      <c r="T3635" s="16">
        <f t="shared" si="274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1" t="s">
        <v>8315</v>
      </c>
      <c r="R3636" t="s">
        <v>8357</v>
      </c>
      <c r="S3636" s="16">
        <f t="shared" si="273"/>
        <v>42701.166365740741</v>
      </c>
      <c r="T3636" s="16">
        <f t="shared" si="274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1" t="s">
        <v>8315</v>
      </c>
      <c r="R3637" t="s">
        <v>8357</v>
      </c>
      <c r="S3637" s="16">
        <f t="shared" si="273"/>
        <v>42450.88282407407</v>
      </c>
      <c r="T3637" s="16">
        <f t="shared" si="274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1" t="s">
        <v>8315</v>
      </c>
      <c r="R3638" t="s">
        <v>8357</v>
      </c>
      <c r="S3638" s="16">
        <f t="shared" si="273"/>
        <v>42226.694780092599</v>
      </c>
      <c r="T3638" s="16">
        <f t="shared" si="274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1" t="s">
        <v>8315</v>
      </c>
      <c r="R3639" t="s">
        <v>8357</v>
      </c>
      <c r="S3639" s="16">
        <f t="shared" si="273"/>
        <v>41975.700636574074</v>
      </c>
      <c r="T3639" s="16">
        <f t="shared" si="274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1" t="s">
        <v>8315</v>
      </c>
      <c r="R3640" t="s">
        <v>8357</v>
      </c>
      <c r="S3640" s="16">
        <f t="shared" si="273"/>
        <v>42053.672824074078</v>
      </c>
      <c r="T3640" s="16">
        <f t="shared" si="274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1" t="s">
        <v>8315</v>
      </c>
      <c r="R3641" t="s">
        <v>8357</v>
      </c>
      <c r="S3641" s="16">
        <f t="shared" si="273"/>
        <v>42590.677152777775</v>
      </c>
      <c r="T3641" s="16">
        <f t="shared" si="274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1" t="s">
        <v>8315</v>
      </c>
      <c r="R3642" t="s">
        <v>8357</v>
      </c>
      <c r="S3642" s="16">
        <f t="shared" si="273"/>
        <v>42104.781597222223</v>
      </c>
      <c r="T3642" s="16">
        <f t="shared" si="274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1" t="s">
        <v>8315</v>
      </c>
      <c r="R3643" t="s">
        <v>8357</v>
      </c>
      <c r="S3643" s="16">
        <f t="shared" si="273"/>
        <v>41899.627071759263</v>
      </c>
      <c r="T3643" s="16">
        <f t="shared" si="274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1" t="s">
        <v>8315</v>
      </c>
      <c r="R3644" t="s">
        <v>8357</v>
      </c>
      <c r="S3644" s="16">
        <f t="shared" si="273"/>
        <v>42297.816284722227</v>
      </c>
      <c r="T3644" s="16">
        <f t="shared" si="274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1" t="s">
        <v>8315</v>
      </c>
      <c r="R3645" t="s">
        <v>8357</v>
      </c>
      <c r="S3645" s="16">
        <f t="shared" si="273"/>
        <v>42285.143969907411</v>
      </c>
      <c r="T3645" s="16">
        <f t="shared" si="274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1" t="s">
        <v>8315</v>
      </c>
      <c r="R3646" t="s">
        <v>8357</v>
      </c>
      <c r="S3646" s="16">
        <f t="shared" si="273"/>
        <v>42409.241747685184</v>
      </c>
      <c r="T3646" s="16">
        <f t="shared" si="274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1" t="s">
        <v>8315</v>
      </c>
      <c r="R3647" t="s">
        <v>8357</v>
      </c>
      <c r="S3647" s="16">
        <f t="shared" si="273"/>
        <v>42665.970347222217</v>
      </c>
      <c r="T3647" s="16">
        <f t="shared" si="274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1" t="s">
        <v>8315</v>
      </c>
      <c r="R3648" t="s">
        <v>8357</v>
      </c>
      <c r="S3648" s="16">
        <f t="shared" si="273"/>
        <v>42140.421319444446</v>
      </c>
      <c r="T3648" s="16">
        <f t="shared" si="274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1" t="s">
        <v>8315</v>
      </c>
      <c r="R3649" t="s">
        <v>8357</v>
      </c>
      <c r="S3649" s="16">
        <f t="shared" si="273"/>
        <v>42598.749155092592</v>
      </c>
      <c r="T3649" s="16">
        <f t="shared" si="274"/>
        <v>42643.749155092592</v>
      </c>
      <c r="U3649">
        <f>YEAR(S727)</f>
        <v>2015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1" t="s">
        <v>8315</v>
      </c>
      <c r="R3650" t="s">
        <v>8316</v>
      </c>
      <c r="S3650" s="16">
        <f t="shared" si="273"/>
        <v>41887.292187500003</v>
      </c>
      <c r="T3650" s="16">
        <f t="shared" si="274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 0)</f>
        <v>104</v>
      </c>
      <c r="P3651">
        <f t="shared" ref="P3651:P3714" si="276">IFERROR(ROUND(E3651/L3651,2),0)</f>
        <v>97.5</v>
      </c>
      <c r="Q3651" s="11" t="s">
        <v>8315</v>
      </c>
      <c r="R3651" t="s">
        <v>8316</v>
      </c>
      <c r="S3651" s="16">
        <f t="shared" ref="S3651:S3714" si="277">(((J3651/60)/60)/24)+DATE(1970,1,1)</f>
        <v>41780.712893518517</v>
      </c>
      <c r="T3651" s="16">
        <f t="shared" ref="T3651:T3714" si="278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6">
        <f t="shared" si="277"/>
        <v>42381.478981481487</v>
      </c>
      <c r="T3652" s="16">
        <f t="shared" si="278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6">
        <f t="shared" si="277"/>
        <v>41828.646319444444</v>
      </c>
      <c r="T3653" s="16">
        <f t="shared" si="278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6">
        <f t="shared" si="277"/>
        <v>42596.644699074073</v>
      </c>
      <c r="T3654" s="16">
        <f t="shared" si="278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6">
        <f t="shared" si="277"/>
        <v>42191.363506944443</v>
      </c>
      <c r="T3655" s="16">
        <f t="shared" si="278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6">
        <f t="shared" si="277"/>
        <v>42440.416504629626</v>
      </c>
      <c r="T3656" s="16">
        <f t="shared" si="278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6">
        <f t="shared" si="277"/>
        <v>42173.803217592591</v>
      </c>
      <c r="T3657" s="16">
        <f t="shared" si="278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6">
        <f t="shared" si="277"/>
        <v>42737.910138888896</v>
      </c>
      <c r="T3658" s="16">
        <f t="shared" si="278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6">
        <f t="shared" si="277"/>
        <v>42499.629849537043</v>
      </c>
      <c r="T3659" s="16">
        <f t="shared" si="278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6">
        <f t="shared" si="277"/>
        <v>41775.858564814815</v>
      </c>
      <c r="T3660" s="16">
        <f t="shared" si="278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6">
        <f t="shared" si="277"/>
        <v>42055.277199074073</v>
      </c>
      <c r="T3661" s="16">
        <f t="shared" si="278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6">
        <f t="shared" si="277"/>
        <v>41971.881076388891</v>
      </c>
      <c r="T3662" s="16">
        <f t="shared" si="278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6">
        <f t="shared" si="277"/>
        <v>42447.896666666667</v>
      </c>
      <c r="T3663" s="16">
        <f t="shared" si="278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6">
        <f t="shared" si="277"/>
        <v>42064.220069444447</v>
      </c>
      <c r="T3664" s="16">
        <f t="shared" si="278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6">
        <f t="shared" si="277"/>
        <v>42665.451736111107</v>
      </c>
      <c r="T3665" s="16">
        <f t="shared" si="278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6">
        <f t="shared" si="277"/>
        <v>42523.248715277776</v>
      </c>
      <c r="T3666" s="16">
        <f t="shared" si="278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6">
        <f t="shared" si="277"/>
        <v>42294.808124999996</v>
      </c>
      <c r="T3667" s="16">
        <f t="shared" si="278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6">
        <f t="shared" si="277"/>
        <v>41822.90488425926</v>
      </c>
      <c r="T3668" s="16">
        <f t="shared" si="278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6">
        <f t="shared" si="277"/>
        <v>42173.970127314817</v>
      </c>
      <c r="T3669" s="16">
        <f t="shared" si="278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6">
        <f t="shared" si="277"/>
        <v>42185.556157407409</v>
      </c>
      <c r="T3670" s="16">
        <f t="shared" si="278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6">
        <f t="shared" si="277"/>
        <v>42136.675196759257</v>
      </c>
      <c r="T3671" s="16">
        <f t="shared" si="278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6">
        <f t="shared" si="277"/>
        <v>42142.514016203699</v>
      </c>
      <c r="T3672" s="16">
        <f t="shared" si="278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6">
        <f t="shared" si="277"/>
        <v>41820.62809027778</v>
      </c>
      <c r="T3673" s="16">
        <f t="shared" si="278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6">
        <f t="shared" si="277"/>
        <v>41878.946574074071</v>
      </c>
      <c r="T3674" s="16">
        <f t="shared" si="278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6">
        <f t="shared" si="277"/>
        <v>41914.295104166667</v>
      </c>
      <c r="T3675" s="16">
        <f t="shared" si="278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6">
        <f t="shared" si="277"/>
        <v>42556.873020833329</v>
      </c>
      <c r="T3676" s="16">
        <f t="shared" si="278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6">
        <f t="shared" si="277"/>
        <v>42493.597013888888</v>
      </c>
      <c r="T3677" s="16">
        <f t="shared" si="278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6">
        <f t="shared" si="277"/>
        <v>41876.815787037034</v>
      </c>
      <c r="T3678" s="16">
        <f t="shared" si="278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6">
        <f t="shared" si="277"/>
        <v>41802.574282407404</v>
      </c>
      <c r="T3679" s="16">
        <f t="shared" si="278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6">
        <f t="shared" si="277"/>
        <v>42120.531226851846</v>
      </c>
      <c r="T3680" s="16">
        <f t="shared" si="278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6">
        <f t="shared" si="277"/>
        <v>41786.761354166665</v>
      </c>
      <c r="T3681" s="16">
        <f t="shared" si="278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6">
        <f t="shared" si="277"/>
        <v>42627.454097222217</v>
      </c>
      <c r="T3682" s="16">
        <f t="shared" si="278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6">
        <f t="shared" si="277"/>
        <v>42374.651504629626</v>
      </c>
      <c r="T3683" s="16">
        <f t="shared" si="278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6">
        <f t="shared" si="277"/>
        <v>41772.685393518521</v>
      </c>
      <c r="T3684" s="16">
        <f t="shared" si="278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6">
        <f t="shared" si="277"/>
        <v>42633.116851851853</v>
      </c>
      <c r="T3685" s="16">
        <f t="shared" si="278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6">
        <f t="shared" si="277"/>
        <v>42219.180393518516</v>
      </c>
      <c r="T3686" s="16">
        <f t="shared" si="278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6">
        <f t="shared" si="277"/>
        <v>41753.593275462961</v>
      </c>
      <c r="T3687" s="16">
        <f t="shared" si="278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6">
        <f t="shared" si="277"/>
        <v>42230.662731481483</v>
      </c>
      <c r="T3688" s="16">
        <f t="shared" si="278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6">
        <f t="shared" si="277"/>
        <v>41787.218229166669</v>
      </c>
      <c r="T3689" s="16">
        <f t="shared" si="278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6">
        <f t="shared" si="277"/>
        <v>41829.787083333329</v>
      </c>
      <c r="T3690" s="16">
        <f t="shared" si="278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6">
        <f t="shared" si="277"/>
        <v>42147.826840277776</v>
      </c>
      <c r="T3691" s="16">
        <f t="shared" si="278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1" t="s">
        <v>8315</v>
      </c>
      <c r="R3692" t="s">
        <v>8316</v>
      </c>
      <c r="S3692" s="16">
        <f t="shared" si="277"/>
        <v>41940.598182870373</v>
      </c>
      <c r="T3692" s="16">
        <f t="shared" si="278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1" t="s">
        <v>8315</v>
      </c>
      <c r="R3693" t="s">
        <v>8316</v>
      </c>
      <c r="S3693" s="16">
        <f t="shared" si="277"/>
        <v>42020.700567129628</v>
      </c>
      <c r="T3693" s="16">
        <f t="shared" si="278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1" t="s">
        <v>8315</v>
      </c>
      <c r="R3694" t="s">
        <v>8316</v>
      </c>
      <c r="S3694" s="16">
        <f t="shared" si="277"/>
        <v>41891.96503472222</v>
      </c>
      <c r="T3694" s="16">
        <f t="shared" si="278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1" t="s">
        <v>8315</v>
      </c>
      <c r="R3695" t="s">
        <v>8316</v>
      </c>
      <c r="S3695" s="16">
        <f t="shared" si="277"/>
        <v>42309.191307870366</v>
      </c>
      <c r="T3695" s="16">
        <f t="shared" si="278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1" t="s">
        <v>8315</v>
      </c>
      <c r="R3696" t="s">
        <v>8316</v>
      </c>
      <c r="S3696" s="16">
        <f t="shared" si="277"/>
        <v>42490.133877314816</v>
      </c>
      <c r="T3696" s="16">
        <f t="shared" si="278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1" t="s">
        <v>8315</v>
      </c>
      <c r="R3697" t="s">
        <v>8316</v>
      </c>
      <c r="S3697" s="16">
        <f t="shared" si="277"/>
        <v>41995.870486111111</v>
      </c>
      <c r="T3697" s="16">
        <f t="shared" si="278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1" t="s">
        <v>8315</v>
      </c>
      <c r="R3698" t="s">
        <v>8316</v>
      </c>
      <c r="S3698" s="16">
        <f t="shared" si="277"/>
        <v>41988.617083333331</v>
      </c>
      <c r="T3698" s="16">
        <f t="shared" si="278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1" t="s">
        <v>8315</v>
      </c>
      <c r="R3699" t="s">
        <v>8316</v>
      </c>
      <c r="S3699" s="16">
        <f t="shared" si="277"/>
        <v>42479.465833333335</v>
      </c>
      <c r="T3699" s="16">
        <f t="shared" si="278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1" t="s">
        <v>8315</v>
      </c>
      <c r="R3700" t="s">
        <v>8316</v>
      </c>
      <c r="S3700" s="16">
        <f t="shared" si="277"/>
        <v>42401.806562500002</v>
      </c>
      <c r="T3700" s="16">
        <f t="shared" si="278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1" t="s">
        <v>8315</v>
      </c>
      <c r="R3701" t="s">
        <v>8316</v>
      </c>
      <c r="S3701" s="16">
        <f t="shared" si="277"/>
        <v>41897.602037037039</v>
      </c>
      <c r="T3701" s="16">
        <f t="shared" si="278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1" t="s">
        <v>8315</v>
      </c>
      <c r="R3702" t="s">
        <v>8316</v>
      </c>
      <c r="S3702" s="16">
        <f t="shared" si="277"/>
        <v>41882.585648148146</v>
      </c>
      <c r="T3702" s="16">
        <f t="shared" si="278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1" t="s">
        <v>8315</v>
      </c>
      <c r="R3703" t="s">
        <v>8316</v>
      </c>
      <c r="S3703" s="16">
        <f t="shared" si="277"/>
        <v>42129.541585648149</v>
      </c>
      <c r="T3703" s="16">
        <f t="shared" si="278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1" t="s">
        <v>8315</v>
      </c>
      <c r="R3704" t="s">
        <v>8316</v>
      </c>
      <c r="S3704" s="16">
        <f t="shared" si="277"/>
        <v>42524.53800925926</v>
      </c>
      <c r="T3704" s="16">
        <f t="shared" si="278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1" t="s">
        <v>8315</v>
      </c>
      <c r="R3705" t="s">
        <v>8316</v>
      </c>
      <c r="S3705" s="16">
        <f t="shared" si="277"/>
        <v>42556.504490740743</v>
      </c>
      <c r="T3705" s="16">
        <f t="shared" si="278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1" t="s">
        <v>8315</v>
      </c>
      <c r="R3706" t="s">
        <v>8316</v>
      </c>
      <c r="S3706" s="16">
        <f t="shared" si="277"/>
        <v>42461.689745370371</v>
      </c>
      <c r="T3706" s="16">
        <f t="shared" si="278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1" t="s">
        <v>8315</v>
      </c>
      <c r="R3707" t="s">
        <v>8316</v>
      </c>
      <c r="S3707" s="16">
        <f t="shared" si="277"/>
        <v>41792.542986111112</v>
      </c>
      <c r="T3707" s="16">
        <f t="shared" si="278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1" t="s">
        <v>8315</v>
      </c>
      <c r="R3708" t="s">
        <v>8316</v>
      </c>
      <c r="S3708" s="16">
        <f t="shared" si="277"/>
        <v>41879.913761574076</v>
      </c>
      <c r="T3708" s="16">
        <f t="shared" si="278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1" t="s">
        <v>8315</v>
      </c>
      <c r="R3709" t="s">
        <v>8316</v>
      </c>
      <c r="S3709" s="16">
        <f t="shared" si="277"/>
        <v>42552.048356481479</v>
      </c>
      <c r="T3709" s="16">
        <f t="shared" si="278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1" t="s">
        <v>8315</v>
      </c>
      <c r="R3710" t="s">
        <v>8316</v>
      </c>
      <c r="S3710" s="16">
        <f t="shared" si="277"/>
        <v>41810.142199074071</v>
      </c>
      <c r="T3710" s="16">
        <f t="shared" si="278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1" t="s">
        <v>8315</v>
      </c>
      <c r="R3711" t="s">
        <v>8316</v>
      </c>
      <c r="S3711" s="16">
        <f t="shared" si="277"/>
        <v>41785.707708333335</v>
      </c>
      <c r="T3711" s="16">
        <f t="shared" si="278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1" t="s">
        <v>8315</v>
      </c>
      <c r="R3712" t="s">
        <v>8316</v>
      </c>
      <c r="S3712" s="16">
        <f t="shared" si="277"/>
        <v>42072.576249999998</v>
      </c>
      <c r="T3712" s="16">
        <f t="shared" si="278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1" t="s">
        <v>8315</v>
      </c>
      <c r="R3713" t="s">
        <v>8316</v>
      </c>
      <c r="S3713" s="16">
        <f t="shared" si="277"/>
        <v>41779.724224537036</v>
      </c>
      <c r="T3713" s="16">
        <f t="shared" si="278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1" t="s">
        <v>8315</v>
      </c>
      <c r="R3714" t="s">
        <v>8316</v>
      </c>
      <c r="S3714" s="16">
        <f t="shared" si="277"/>
        <v>42134.172071759262</v>
      </c>
      <c r="T3714" s="16">
        <f t="shared" si="278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 0)</f>
        <v>102</v>
      </c>
      <c r="P3715">
        <f t="shared" ref="P3715:P3778" si="280">IFERROR(ROUND(E3715/L3715,2),0)</f>
        <v>106.84</v>
      </c>
      <c r="Q3715" s="11" t="s">
        <v>8315</v>
      </c>
      <c r="R3715" t="s">
        <v>8316</v>
      </c>
      <c r="S3715" s="16">
        <f t="shared" ref="S3715:S3778" si="281">(((J3715/60)/60)/24)+DATE(1970,1,1)</f>
        <v>42505.738032407404</v>
      </c>
      <c r="T3715" s="16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6">
        <f t="shared" si="281"/>
        <v>42118.556331018524</v>
      </c>
      <c r="T3716" s="16">
        <f t="shared" si="28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6">
        <f t="shared" si="281"/>
        <v>42036.995590277773</v>
      </c>
      <c r="T3717" s="16">
        <f t="shared" si="28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6">
        <f t="shared" si="281"/>
        <v>42360.887835648144</v>
      </c>
      <c r="T3718" s="16">
        <f t="shared" si="28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6">
        <f t="shared" si="281"/>
        <v>42102.866307870368</v>
      </c>
      <c r="T3719" s="16">
        <f t="shared" si="28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6">
        <f t="shared" si="281"/>
        <v>42032.716145833328</v>
      </c>
      <c r="T3720" s="16">
        <f t="shared" si="28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6">
        <f t="shared" si="281"/>
        <v>42147.729930555557</v>
      </c>
      <c r="T3721" s="16">
        <f t="shared" si="28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6">
        <f t="shared" si="281"/>
        <v>42165.993125000001</v>
      </c>
      <c r="T3722" s="16">
        <f t="shared" si="28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6">
        <f t="shared" si="281"/>
        <v>41927.936157407406</v>
      </c>
      <c r="T3723" s="16">
        <f t="shared" si="28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6">
        <f t="shared" si="281"/>
        <v>42381.671840277777</v>
      </c>
      <c r="T3724" s="16">
        <f t="shared" si="28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6">
        <f t="shared" si="281"/>
        <v>41943.753032407411</v>
      </c>
      <c r="T3725" s="16">
        <f t="shared" si="28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6">
        <f t="shared" si="281"/>
        <v>42465.491435185191</v>
      </c>
      <c r="T3726" s="16">
        <f t="shared" si="28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6">
        <f t="shared" si="281"/>
        <v>42401.945219907408</v>
      </c>
      <c r="T3727" s="16">
        <f t="shared" si="28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6">
        <f t="shared" si="281"/>
        <v>42462.140868055561</v>
      </c>
      <c r="T3728" s="16">
        <f t="shared" si="28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6">
        <f t="shared" si="281"/>
        <v>42632.348310185189</v>
      </c>
      <c r="T3729" s="16">
        <f t="shared" si="28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6">
        <f t="shared" si="281"/>
        <v>42205.171018518522</v>
      </c>
      <c r="T3730" s="16">
        <f t="shared" si="28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6">
        <f t="shared" si="281"/>
        <v>42041.205000000002</v>
      </c>
      <c r="T3731" s="16">
        <f t="shared" si="28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6">
        <f t="shared" si="281"/>
        <v>42203.677766203706</v>
      </c>
      <c r="T3732" s="16">
        <f t="shared" si="28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6">
        <f t="shared" si="281"/>
        <v>41983.752847222218</v>
      </c>
      <c r="T3733" s="16">
        <f t="shared" si="28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6">
        <f t="shared" si="281"/>
        <v>41968.677465277782</v>
      </c>
      <c r="T3734" s="16">
        <f t="shared" si="28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6">
        <f t="shared" si="281"/>
        <v>42103.024398148147</v>
      </c>
      <c r="T3735" s="16">
        <f t="shared" si="28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6">
        <f t="shared" si="281"/>
        <v>42089.901574074072</v>
      </c>
      <c r="T3736" s="16">
        <f t="shared" si="28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6">
        <f t="shared" si="281"/>
        <v>42122.693159722221</v>
      </c>
      <c r="T3737" s="16">
        <f t="shared" si="28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6">
        <f t="shared" si="281"/>
        <v>42048.711724537032</v>
      </c>
      <c r="T3738" s="16">
        <f t="shared" si="28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6">
        <f t="shared" si="281"/>
        <v>42297.691006944442</v>
      </c>
      <c r="T3739" s="16">
        <f t="shared" si="28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6">
        <f t="shared" si="281"/>
        <v>41813.938715277778</v>
      </c>
      <c r="T3740" s="16">
        <f t="shared" si="28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6">
        <f t="shared" si="281"/>
        <v>42548.449861111112</v>
      </c>
      <c r="T3741" s="16">
        <f t="shared" si="28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6">
        <f t="shared" si="281"/>
        <v>41833.089756944442</v>
      </c>
      <c r="T3742" s="16">
        <f t="shared" si="28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6">
        <f t="shared" si="281"/>
        <v>42325.920717592591</v>
      </c>
      <c r="T3743" s="16">
        <f t="shared" si="28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6">
        <f t="shared" si="281"/>
        <v>41858.214629629627</v>
      </c>
      <c r="T3744" s="16">
        <f t="shared" si="282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6">
        <f t="shared" si="281"/>
        <v>41793.710231481484</v>
      </c>
      <c r="T3745" s="16">
        <f t="shared" si="282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6">
        <f t="shared" si="281"/>
        <v>41793.814259259263</v>
      </c>
      <c r="T3746" s="16">
        <f t="shared" si="282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6">
        <f t="shared" si="281"/>
        <v>41831.697939814818</v>
      </c>
      <c r="T3747" s="16">
        <f t="shared" si="282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6">
        <f t="shared" si="281"/>
        <v>42621.389340277776</v>
      </c>
      <c r="T3748" s="16">
        <f t="shared" si="282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6">
        <f t="shared" si="281"/>
        <v>42164.299722222218</v>
      </c>
      <c r="T3749" s="16">
        <f t="shared" si="282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6">
        <f t="shared" si="281"/>
        <v>42395.706435185188</v>
      </c>
      <c r="T3750" s="16">
        <f t="shared" si="282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6">
        <f t="shared" si="281"/>
        <v>42458.127175925925</v>
      </c>
      <c r="T3751" s="16">
        <f t="shared" si="282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6">
        <f t="shared" si="281"/>
        <v>42016.981574074074</v>
      </c>
      <c r="T3752" s="16">
        <f t="shared" si="282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6">
        <f t="shared" si="281"/>
        <v>42403.035567129627</v>
      </c>
      <c r="T3753" s="16">
        <f t="shared" si="282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6">
        <f t="shared" si="281"/>
        <v>42619.802488425921</v>
      </c>
      <c r="T3754" s="16">
        <f t="shared" si="282"/>
        <v>42659.875</v>
      </c>
      <c r="U3754">
        <f>YEAR(S832)</f>
        <v>2013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6">
        <f t="shared" si="281"/>
        <v>42128.824074074073</v>
      </c>
      <c r="T3755" s="16">
        <f t="shared" si="282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1" t="s">
        <v>8315</v>
      </c>
      <c r="R3756" t="s">
        <v>8357</v>
      </c>
      <c r="S3756" s="16">
        <f t="shared" si="281"/>
        <v>41808.881215277775</v>
      </c>
      <c r="T3756" s="16">
        <f t="shared" si="282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1" t="s">
        <v>8315</v>
      </c>
      <c r="R3757" t="s">
        <v>8357</v>
      </c>
      <c r="S3757" s="16">
        <f t="shared" si="281"/>
        <v>42445.866979166662</v>
      </c>
      <c r="T3757" s="16">
        <f t="shared" si="282"/>
        <v>42475.866979166662</v>
      </c>
      <c r="U3757">
        <f>YEAR(S835)</f>
        <v>2014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1" t="s">
        <v>8315</v>
      </c>
      <c r="R3758" t="s">
        <v>8357</v>
      </c>
      <c r="S3758" s="16">
        <f t="shared" si="281"/>
        <v>41771.814791666664</v>
      </c>
      <c r="T3758" s="16">
        <f t="shared" si="282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1" t="s">
        <v>8315</v>
      </c>
      <c r="R3759" t="s">
        <v>8357</v>
      </c>
      <c r="S3759" s="16">
        <f t="shared" si="281"/>
        <v>41954.850868055553</v>
      </c>
      <c r="T3759" s="16">
        <f t="shared" si="282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1" t="s">
        <v>8315</v>
      </c>
      <c r="R3760" t="s">
        <v>8357</v>
      </c>
      <c r="S3760" s="16">
        <f t="shared" si="281"/>
        <v>41747.471504629626</v>
      </c>
      <c r="T3760" s="16">
        <f t="shared" si="282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1" t="s">
        <v>8315</v>
      </c>
      <c r="R3761" t="s">
        <v>8357</v>
      </c>
      <c r="S3761" s="16">
        <f t="shared" si="281"/>
        <v>42182.108252314814</v>
      </c>
      <c r="T3761" s="16">
        <f t="shared" si="282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1" t="s">
        <v>8315</v>
      </c>
      <c r="R3762" t="s">
        <v>8357</v>
      </c>
      <c r="S3762" s="16">
        <f t="shared" si="281"/>
        <v>41739.525300925925</v>
      </c>
      <c r="T3762" s="16">
        <f t="shared" si="282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1" t="s">
        <v>8315</v>
      </c>
      <c r="R3763" t="s">
        <v>8357</v>
      </c>
      <c r="S3763" s="16">
        <f t="shared" si="281"/>
        <v>42173.466863425929</v>
      </c>
      <c r="T3763" s="16">
        <f t="shared" si="282"/>
        <v>42226.958333333328</v>
      </c>
      <c r="U3763">
        <f t="shared" ref="U3763:U3764" si="283">YEAR(S841)</f>
        <v>2012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1" t="s">
        <v>8315</v>
      </c>
      <c r="R3764" t="s">
        <v>8357</v>
      </c>
      <c r="S3764" s="16">
        <f t="shared" si="281"/>
        <v>42193.813530092593</v>
      </c>
      <c r="T3764" s="16">
        <f t="shared" si="282"/>
        <v>42218.813530092593</v>
      </c>
      <c r="U3764">
        <f t="shared" si="283"/>
        <v>2016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1" t="s">
        <v>8315</v>
      </c>
      <c r="R3765" t="s">
        <v>8357</v>
      </c>
      <c r="S3765" s="16">
        <f t="shared" si="281"/>
        <v>42065.750300925924</v>
      </c>
      <c r="T3765" s="16">
        <f t="shared" si="282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1" t="s">
        <v>8315</v>
      </c>
      <c r="R3766" t="s">
        <v>8357</v>
      </c>
      <c r="S3766" s="16">
        <f t="shared" si="281"/>
        <v>42499.842962962968</v>
      </c>
      <c r="T3766" s="16">
        <f t="shared" si="282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1" t="s">
        <v>8315</v>
      </c>
      <c r="R3767" t="s">
        <v>8357</v>
      </c>
      <c r="S3767" s="16">
        <f t="shared" si="281"/>
        <v>41820.776412037041</v>
      </c>
      <c r="T3767" s="16">
        <f t="shared" si="282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1" t="s">
        <v>8315</v>
      </c>
      <c r="R3768" t="s">
        <v>8357</v>
      </c>
      <c r="S3768" s="16">
        <f t="shared" si="281"/>
        <v>41788.167187500003</v>
      </c>
      <c r="T3768" s="16">
        <f t="shared" si="282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1" t="s">
        <v>8315</v>
      </c>
      <c r="R3769" t="s">
        <v>8357</v>
      </c>
      <c r="S3769" s="16">
        <f t="shared" si="281"/>
        <v>42050.019641203704</v>
      </c>
      <c r="T3769" s="16">
        <f t="shared" si="282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1" t="s">
        <v>8315</v>
      </c>
      <c r="R3770" t="s">
        <v>8357</v>
      </c>
      <c r="S3770" s="16">
        <f t="shared" si="281"/>
        <v>41772.727893518517</v>
      </c>
      <c r="T3770" s="16">
        <f t="shared" si="282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1" t="s">
        <v>8315</v>
      </c>
      <c r="R3771" t="s">
        <v>8357</v>
      </c>
      <c r="S3771" s="16">
        <f t="shared" si="281"/>
        <v>42445.598136574074</v>
      </c>
      <c r="T3771" s="16">
        <f t="shared" si="282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1" t="s">
        <v>8315</v>
      </c>
      <c r="R3772" t="s">
        <v>8357</v>
      </c>
      <c r="S3772" s="16">
        <f t="shared" si="281"/>
        <v>42138.930671296301</v>
      </c>
      <c r="T3772" s="16">
        <f t="shared" si="282"/>
        <v>42168.930671296301</v>
      </c>
      <c r="U3772">
        <f>YEAR(S850)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1" t="s">
        <v>8315</v>
      </c>
      <c r="R3773" t="s">
        <v>8357</v>
      </c>
      <c r="S3773" s="16">
        <f t="shared" si="281"/>
        <v>42493.857083333336</v>
      </c>
      <c r="T3773" s="16">
        <f t="shared" si="282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1" t="s">
        <v>8315</v>
      </c>
      <c r="R3774" t="s">
        <v>8357</v>
      </c>
      <c r="S3774" s="16">
        <f t="shared" si="281"/>
        <v>42682.616967592592</v>
      </c>
      <c r="T3774" s="16">
        <f t="shared" si="282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1" t="s">
        <v>8315</v>
      </c>
      <c r="R3775" t="s">
        <v>8357</v>
      </c>
      <c r="S3775" s="16">
        <f t="shared" si="281"/>
        <v>42656.005173611105</v>
      </c>
      <c r="T3775" s="16">
        <f t="shared" si="282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1" t="s">
        <v>8315</v>
      </c>
      <c r="R3776" t="s">
        <v>8357</v>
      </c>
      <c r="S3776" s="16">
        <f t="shared" si="281"/>
        <v>42087.792303240742</v>
      </c>
      <c r="T3776" s="16">
        <f t="shared" si="282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1" t="s">
        <v>8315</v>
      </c>
      <c r="R3777" t="s">
        <v>8357</v>
      </c>
      <c r="S3777" s="16">
        <f t="shared" si="281"/>
        <v>42075.942627314813</v>
      </c>
      <c r="T3777" s="16">
        <f t="shared" si="282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1" t="s">
        <v>8315</v>
      </c>
      <c r="R3778" t="s">
        <v>8357</v>
      </c>
      <c r="S3778" s="16">
        <f t="shared" si="281"/>
        <v>41814.367800925924</v>
      </c>
      <c r="T3778" s="16">
        <f t="shared" si="282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 0)</f>
        <v>143</v>
      </c>
      <c r="P3779">
        <f t="shared" ref="P3779:P3842" si="285">IFERROR(ROUND(E3779/L3779,2),0)</f>
        <v>48.54</v>
      </c>
      <c r="Q3779" s="11" t="s">
        <v>8315</v>
      </c>
      <c r="R3779" t="s">
        <v>8357</v>
      </c>
      <c r="S3779" s="16">
        <f t="shared" ref="S3779:S3842" si="286">(((J3779/60)/60)/24)+DATE(1970,1,1)</f>
        <v>41887.111354166671</v>
      </c>
      <c r="T3779" s="16">
        <f t="shared" ref="T3779:T3842" si="287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1" t="s">
        <v>8315</v>
      </c>
      <c r="R3780" t="s">
        <v>8357</v>
      </c>
      <c r="S3780" s="16">
        <f t="shared" si="286"/>
        <v>41989.819212962961</v>
      </c>
      <c r="T3780" s="16">
        <f t="shared" si="287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1" t="s">
        <v>8315</v>
      </c>
      <c r="R3781" t="s">
        <v>8357</v>
      </c>
      <c r="S3781" s="16">
        <f t="shared" si="286"/>
        <v>42425.735416666663</v>
      </c>
      <c r="T3781" s="16">
        <f t="shared" si="287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1" t="s">
        <v>8315</v>
      </c>
      <c r="R3782" t="s">
        <v>8357</v>
      </c>
      <c r="S3782" s="16">
        <f t="shared" si="286"/>
        <v>42166.219733796301</v>
      </c>
      <c r="T3782" s="16">
        <f t="shared" si="287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1" t="s">
        <v>8315</v>
      </c>
      <c r="R3783" t="s">
        <v>8357</v>
      </c>
      <c r="S3783" s="16">
        <f t="shared" si="286"/>
        <v>41865.882928240739</v>
      </c>
      <c r="T3783" s="16">
        <f t="shared" si="287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1" t="s">
        <v>8315</v>
      </c>
      <c r="R3784" t="s">
        <v>8357</v>
      </c>
      <c r="S3784" s="16">
        <f t="shared" si="286"/>
        <v>42546.862233796302</v>
      </c>
      <c r="T3784" s="16">
        <f t="shared" si="287"/>
        <v>42575.958333333328</v>
      </c>
      <c r="U3784">
        <f>YEAR(S862)</f>
        <v>2013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1" t="s">
        <v>8315</v>
      </c>
      <c r="R3785" t="s">
        <v>8357</v>
      </c>
      <c r="S3785" s="16">
        <f t="shared" si="286"/>
        <v>42420.140277777777</v>
      </c>
      <c r="T3785" s="16">
        <f t="shared" si="287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1" t="s">
        <v>8315</v>
      </c>
      <c r="R3786" t="s">
        <v>8357</v>
      </c>
      <c r="S3786" s="16">
        <f t="shared" si="286"/>
        <v>42531.980694444443</v>
      </c>
      <c r="T3786" s="16">
        <f t="shared" si="287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1" t="s">
        <v>8315</v>
      </c>
      <c r="R3787" t="s">
        <v>8357</v>
      </c>
      <c r="S3787" s="16">
        <f t="shared" si="286"/>
        <v>42548.63853009259</v>
      </c>
      <c r="T3787" s="16">
        <f t="shared" si="287"/>
        <v>42584.418749999997</v>
      </c>
      <c r="U3787">
        <f>YEAR(S865)</f>
        <v>2012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1" t="s">
        <v>8315</v>
      </c>
      <c r="R3788" t="s">
        <v>8357</v>
      </c>
      <c r="S3788" s="16">
        <f t="shared" si="286"/>
        <v>42487.037905092591</v>
      </c>
      <c r="T3788" s="16">
        <f t="shared" si="287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1" t="s">
        <v>8315</v>
      </c>
      <c r="R3789" t="s">
        <v>8357</v>
      </c>
      <c r="S3789" s="16">
        <f t="shared" si="286"/>
        <v>42167.534791666665</v>
      </c>
      <c r="T3789" s="16">
        <f t="shared" si="287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1" t="s">
        <v>8315</v>
      </c>
      <c r="R3790" t="s">
        <v>8357</v>
      </c>
      <c r="S3790" s="16">
        <f t="shared" si="286"/>
        <v>42333.695821759262</v>
      </c>
      <c r="T3790" s="16">
        <f t="shared" si="287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1" t="s">
        <v>8315</v>
      </c>
      <c r="R3791" t="s">
        <v>8357</v>
      </c>
      <c r="S3791" s="16">
        <f t="shared" si="286"/>
        <v>42138.798819444448</v>
      </c>
      <c r="T3791" s="16">
        <f t="shared" si="287"/>
        <v>42170.798819444448</v>
      </c>
      <c r="U3791">
        <f>YEAR(S869)</f>
        <v>2009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1" t="s">
        <v>8315</v>
      </c>
      <c r="R3792" t="s">
        <v>8357</v>
      </c>
      <c r="S3792" s="16">
        <f t="shared" si="286"/>
        <v>42666.666932870372</v>
      </c>
      <c r="T3792" s="16">
        <f t="shared" si="287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1" t="s">
        <v>8315</v>
      </c>
      <c r="R3793" t="s">
        <v>8357</v>
      </c>
      <c r="S3793" s="16">
        <f t="shared" si="286"/>
        <v>41766.692037037035</v>
      </c>
      <c r="T3793" s="16">
        <f t="shared" si="287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1" t="s">
        <v>8315</v>
      </c>
      <c r="R3794" t="s">
        <v>8357</v>
      </c>
      <c r="S3794" s="16">
        <f t="shared" si="286"/>
        <v>42170.447013888886</v>
      </c>
      <c r="T3794" s="16">
        <f t="shared" si="287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1" t="s">
        <v>8315</v>
      </c>
      <c r="R3795" t="s">
        <v>8357</v>
      </c>
      <c r="S3795" s="16">
        <f t="shared" si="286"/>
        <v>41968.938993055555</v>
      </c>
      <c r="T3795" s="16">
        <f t="shared" si="287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1" t="s">
        <v>8315</v>
      </c>
      <c r="R3796" t="s">
        <v>8357</v>
      </c>
      <c r="S3796" s="16">
        <f t="shared" si="286"/>
        <v>42132.58048611111</v>
      </c>
      <c r="T3796" s="16">
        <f t="shared" si="287"/>
        <v>42162.58048611111</v>
      </c>
      <c r="U3796">
        <f t="shared" ref="U3796:U3797" si="288">YEAR(S874)</f>
        <v>2011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1" t="s">
        <v>8315</v>
      </c>
      <c r="R3797" t="s">
        <v>8357</v>
      </c>
      <c r="S3797" s="16">
        <f t="shared" si="286"/>
        <v>42201.436226851853</v>
      </c>
      <c r="T3797" s="16">
        <f t="shared" si="287"/>
        <v>42244.9375</v>
      </c>
      <c r="U3797">
        <f t="shared" si="288"/>
        <v>2012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1" t="s">
        <v>8315</v>
      </c>
      <c r="R3798" t="s">
        <v>8357</v>
      </c>
      <c r="S3798" s="16">
        <f t="shared" si="286"/>
        <v>42689.029583333337</v>
      </c>
      <c r="T3798" s="16">
        <f t="shared" si="287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1" t="s">
        <v>8315</v>
      </c>
      <c r="R3799" t="s">
        <v>8357</v>
      </c>
      <c r="S3799" s="16">
        <f t="shared" si="286"/>
        <v>42084.881539351853</v>
      </c>
      <c r="T3799" s="16">
        <f t="shared" si="287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1" t="s">
        <v>8315</v>
      </c>
      <c r="R3800" t="s">
        <v>8357</v>
      </c>
      <c r="S3800" s="16">
        <f t="shared" si="286"/>
        <v>41831.722777777781</v>
      </c>
      <c r="T3800" s="16">
        <f t="shared" si="287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1" t="s">
        <v>8315</v>
      </c>
      <c r="R3801" t="s">
        <v>8357</v>
      </c>
      <c r="S3801" s="16">
        <f t="shared" si="286"/>
        <v>42410.93105324074</v>
      </c>
      <c r="T3801" s="16">
        <f t="shared" si="287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1" t="s">
        <v>8315</v>
      </c>
      <c r="R3802" t="s">
        <v>8357</v>
      </c>
      <c r="S3802" s="16">
        <f t="shared" si="286"/>
        <v>41982.737071759257</v>
      </c>
      <c r="T3802" s="16">
        <f t="shared" si="287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1" t="s">
        <v>8315</v>
      </c>
      <c r="R3803" t="s">
        <v>8357</v>
      </c>
      <c r="S3803" s="16">
        <f t="shared" si="286"/>
        <v>41975.676111111112</v>
      </c>
      <c r="T3803" s="16">
        <f t="shared" si="287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1" t="s">
        <v>8315</v>
      </c>
      <c r="R3804" t="s">
        <v>8357</v>
      </c>
      <c r="S3804" s="16">
        <f t="shared" si="286"/>
        <v>42269.126226851848</v>
      </c>
      <c r="T3804" s="16">
        <f t="shared" si="287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1" t="s">
        <v>8315</v>
      </c>
      <c r="R3805" t="s">
        <v>8357</v>
      </c>
      <c r="S3805" s="16">
        <f t="shared" si="286"/>
        <v>42403.971851851849</v>
      </c>
      <c r="T3805" s="16">
        <f t="shared" si="287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1" t="s">
        <v>8315</v>
      </c>
      <c r="R3806" t="s">
        <v>8357</v>
      </c>
      <c r="S3806" s="16">
        <f t="shared" si="286"/>
        <v>42527.00953703704</v>
      </c>
      <c r="T3806" s="16">
        <f t="shared" si="287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1" t="s">
        <v>8315</v>
      </c>
      <c r="R3807" t="s">
        <v>8357</v>
      </c>
      <c r="S3807" s="16">
        <f t="shared" si="286"/>
        <v>41849.887037037035</v>
      </c>
      <c r="T3807" s="16">
        <f t="shared" si="287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1" t="s">
        <v>8315</v>
      </c>
      <c r="R3808" t="s">
        <v>8357</v>
      </c>
      <c r="S3808" s="16">
        <f t="shared" si="286"/>
        <v>41799.259039351848</v>
      </c>
      <c r="T3808" s="16">
        <f t="shared" si="28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1" t="s">
        <v>8315</v>
      </c>
      <c r="R3809" t="s">
        <v>8357</v>
      </c>
      <c r="S3809" s="16">
        <f t="shared" si="286"/>
        <v>42090.909016203703</v>
      </c>
      <c r="T3809" s="16">
        <f t="shared" si="28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1" t="s">
        <v>8315</v>
      </c>
      <c r="R3810" t="s">
        <v>8316</v>
      </c>
      <c r="S3810" s="16">
        <f t="shared" si="286"/>
        <v>42059.453923611116</v>
      </c>
      <c r="T3810" s="16">
        <f t="shared" si="287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1" t="s">
        <v>8315</v>
      </c>
      <c r="R3811" t="s">
        <v>8316</v>
      </c>
      <c r="S3811" s="16">
        <f t="shared" si="286"/>
        <v>41800.526701388888</v>
      </c>
      <c r="T3811" s="16">
        <f t="shared" si="287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1" t="s">
        <v>8315</v>
      </c>
      <c r="R3812" t="s">
        <v>8316</v>
      </c>
      <c r="S3812" s="16">
        <f t="shared" si="286"/>
        <v>42054.849050925928</v>
      </c>
      <c r="T3812" s="16">
        <f t="shared" si="287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1" t="s">
        <v>8315</v>
      </c>
      <c r="R3813" t="s">
        <v>8316</v>
      </c>
      <c r="S3813" s="16">
        <f t="shared" si="286"/>
        <v>42487.62700231481</v>
      </c>
      <c r="T3813" s="16">
        <f t="shared" si="287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1" t="s">
        <v>8315</v>
      </c>
      <c r="R3814" t="s">
        <v>8316</v>
      </c>
      <c r="S3814" s="16">
        <f t="shared" si="286"/>
        <v>42109.751250000001</v>
      </c>
      <c r="T3814" s="16">
        <f t="shared" si="287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1" t="s">
        <v>8315</v>
      </c>
      <c r="R3815" t="s">
        <v>8316</v>
      </c>
      <c r="S3815" s="16">
        <f t="shared" si="286"/>
        <v>42497.275706018518</v>
      </c>
      <c r="T3815" s="16">
        <f t="shared" si="287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1" t="s">
        <v>8315</v>
      </c>
      <c r="R3816" t="s">
        <v>8316</v>
      </c>
      <c r="S3816" s="16">
        <f t="shared" si="286"/>
        <v>42058.904074074075</v>
      </c>
      <c r="T3816" s="16">
        <f t="shared" si="287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1" t="s">
        <v>8315</v>
      </c>
      <c r="R3817" t="s">
        <v>8316</v>
      </c>
      <c r="S3817" s="16">
        <f t="shared" si="286"/>
        <v>42207.259918981479</v>
      </c>
      <c r="T3817" s="16">
        <f t="shared" si="287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1" t="s">
        <v>8315</v>
      </c>
      <c r="R3818" t="s">
        <v>8316</v>
      </c>
      <c r="S3818" s="16">
        <f t="shared" si="286"/>
        <v>41807.690081018518</v>
      </c>
      <c r="T3818" s="16">
        <f t="shared" si="287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1" t="s">
        <v>8315</v>
      </c>
      <c r="R3819" t="s">
        <v>8316</v>
      </c>
      <c r="S3819" s="16">
        <f t="shared" si="286"/>
        <v>42284.69694444444</v>
      </c>
      <c r="T3819" s="16">
        <f t="shared" si="287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1" t="s">
        <v>8315</v>
      </c>
      <c r="R3820" t="s">
        <v>8316</v>
      </c>
      <c r="S3820" s="16">
        <f t="shared" si="286"/>
        <v>42045.84238425926</v>
      </c>
      <c r="T3820" s="16">
        <f t="shared" si="287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1" t="s">
        <v>8315</v>
      </c>
      <c r="R3821" t="s">
        <v>8316</v>
      </c>
      <c r="S3821" s="16">
        <f t="shared" si="286"/>
        <v>42184.209537037037</v>
      </c>
      <c r="T3821" s="16">
        <f t="shared" si="287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1" t="s">
        <v>8315</v>
      </c>
      <c r="R3822" t="s">
        <v>8316</v>
      </c>
      <c r="S3822" s="16">
        <f t="shared" si="286"/>
        <v>42160.651817129634</v>
      </c>
      <c r="T3822" s="16">
        <f t="shared" si="287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1" t="s">
        <v>8315</v>
      </c>
      <c r="R3823" t="s">
        <v>8316</v>
      </c>
      <c r="S3823" s="16">
        <f t="shared" si="286"/>
        <v>42341.180636574078</v>
      </c>
      <c r="T3823" s="16">
        <f t="shared" si="287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1" t="s">
        <v>8315</v>
      </c>
      <c r="R3824" t="s">
        <v>8316</v>
      </c>
      <c r="S3824" s="16">
        <f t="shared" si="286"/>
        <v>42329.838159722218</v>
      </c>
      <c r="T3824" s="16">
        <f t="shared" si="287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1" t="s">
        <v>8315</v>
      </c>
      <c r="R3825" t="s">
        <v>8316</v>
      </c>
      <c r="S3825" s="16">
        <f t="shared" si="286"/>
        <v>42170.910231481481</v>
      </c>
      <c r="T3825" s="16">
        <f t="shared" si="287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1" t="s">
        <v>8315</v>
      </c>
      <c r="R3826" t="s">
        <v>8316</v>
      </c>
      <c r="S3826" s="16">
        <f t="shared" si="286"/>
        <v>42571.626192129625</v>
      </c>
      <c r="T3826" s="16">
        <f t="shared" si="287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1" t="s">
        <v>8315</v>
      </c>
      <c r="R3827" t="s">
        <v>8316</v>
      </c>
      <c r="S3827" s="16">
        <f t="shared" si="286"/>
        <v>42151.069606481484</v>
      </c>
      <c r="T3827" s="16">
        <f t="shared" si="287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1" t="s">
        <v>8315</v>
      </c>
      <c r="R3828" t="s">
        <v>8316</v>
      </c>
      <c r="S3828" s="16">
        <f t="shared" si="286"/>
        <v>42101.423541666663</v>
      </c>
      <c r="T3828" s="16">
        <f t="shared" si="287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1" t="s">
        <v>8315</v>
      </c>
      <c r="R3829" t="s">
        <v>8316</v>
      </c>
      <c r="S3829" s="16">
        <f t="shared" si="286"/>
        <v>42034.928252314814</v>
      </c>
      <c r="T3829" s="16">
        <f t="shared" si="287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1" t="s">
        <v>8315</v>
      </c>
      <c r="R3830" t="s">
        <v>8316</v>
      </c>
      <c r="S3830" s="16">
        <f t="shared" si="286"/>
        <v>41944.527627314819</v>
      </c>
      <c r="T3830" s="16">
        <f t="shared" si="287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1" t="s">
        <v>8315</v>
      </c>
      <c r="R3831" t="s">
        <v>8316</v>
      </c>
      <c r="S3831" s="16">
        <f t="shared" si="286"/>
        <v>42593.865405092598</v>
      </c>
      <c r="T3831" s="16">
        <f t="shared" si="287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1" t="s">
        <v>8315</v>
      </c>
      <c r="R3832" t="s">
        <v>8316</v>
      </c>
      <c r="S3832" s="16">
        <f t="shared" si="286"/>
        <v>42503.740868055553</v>
      </c>
      <c r="T3832" s="16">
        <f t="shared" si="287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1" t="s">
        <v>8315</v>
      </c>
      <c r="R3833" t="s">
        <v>8316</v>
      </c>
      <c r="S3833" s="16">
        <f t="shared" si="286"/>
        <v>41927.848900462966</v>
      </c>
      <c r="T3833" s="16">
        <f t="shared" si="287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1" t="s">
        <v>8315</v>
      </c>
      <c r="R3834" t="s">
        <v>8316</v>
      </c>
      <c r="S3834" s="16">
        <f t="shared" si="286"/>
        <v>42375.114988425921</v>
      </c>
      <c r="T3834" s="16">
        <f t="shared" si="287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1" t="s">
        <v>8315</v>
      </c>
      <c r="R3835" t="s">
        <v>8316</v>
      </c>
      <c r="S3835" s="16">
        <f t="shared" si="286"/>
        <v>41963.872361111105</v>
      </c>
      <c r="T3835" s="16">
        <f t="shared" si="287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1" t="s">
        <v>8315</v>
      </c>
      <c r="R3836" t="s">
        <v>8316</v>
      </c>
      <c r="S3836" s="16">
        <f t="shared" si="286"/>
        <v>42143.445219907408</v>
      </c>
      <c r="T3836" s="16">
        <f t="shared" si="287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1" t="s">
        <v>8315</v>
      </c>
      <c r="R3837" t="s">
        <v>8316</v>
      </c>
      <c r="S3837" s="16">
        <f t="shared" si="286"/>
        <v>42460.94222222222</v>
      </c>
      <c r="T3837" s="16">
        <f t="shared" si="287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1" t="s">
        <v>8315</v>
      </c>
      <c r="R3838" t="s">
        <v>8316</v>
      </c>
      <c r="S3838" s="16">
        <f t="shared" si="286"/>
        <v>42553.926527777774</v>
      </c>
      <c r="T3838" s="16">
        <f t="shared" si="287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1" t="s">
        <v>8315</v>
      </c>
      <c r="R3839" t="s">
        <v>8316</v>
      </c>
      <c r="S3839" s="16">
        <f t="shared" si="286"/>
        <v>42152.765717592592</v>
      </c>
      <c r="T3839" s="16">
        <f t="shared" si="287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1" t="s">
        <v>8315</v>
      </c>
      <c r="R3840" t="s">
        <v>8316</v>
      </c>
      <c r="S3840" s="16">
        <f t="shared" si="286"/>
        <v>42116.710752314815</v>
      </c>
      <c r="T3840" s="16">
        <f t="shared" si="287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1" t="s">
        <v>8315</v>
      </c>
      <c r="R3841" t="s">
        <v>8316</v>
      </c>
      <c r="S3841" s="16">
        <f t="shared" si="286"/>
        <v>42155.142638888887</v>
      </c>
      <c r="T3841" s="16">
        <f t="shared" si="287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1" t="s">
        <v>8315</v>
      </c>
      <c r="R3842" t="s">
        <v>8316</v>
      </c>
      <c r="S3842" s="16">
        <f t="shared" si="286"/>
        <v>42432.701724537037</v>
      </c>
      <c r="T3842" s="16">
        <f t="shared" si="287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 0)</f>
        <v>9</v>
      </c>
      <c r="P3843">
        <f t="shared" ref="P3843:P3906" si="290">IFERROR(ROUND(E3843/L3843,2),0)</f>
        <v>25.65</v>
      </c>
      <c r="Q3843" s="11" t="s">
        <v>8315</v>
      </c>
      <c r="R3843" t="s">
        <v>8316</v>
      </c>
      <c r="S3843" s="16">
        <f t="shared" ref="S3843:S3906" si="291">(((J3843/60)/60)/24)+DATE(1970,1,1)</f>
        <v>41780.785729166666</v>
      </c>
      <c r="T3843" s="16">
        <f t="shared" ref="T3843:T3906" si="29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1" t="s">
        <v>8315</v>
      </c>
      <c r="R3844" t="s">
        <v>8316</v>
      </c>
      <c r="S3844" s="16">
        <f t="shared" si="291"/>
        <v>41740.493657407409</v>
      </c>
      <c r="T3844" s="16">
        <f t="shared" si="29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1" t="s">
        <v>8315</v>
      </c>
      <c r="R3845" t="s">
        <v>8316</v>
      </c>
      <c r="S3845" s="16">
        <f t="shared" si="291"/>
        <v>41766.072500000002</v>
      </c>
      <c r="T3845" s="16">
        <f t="shared" si="29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1" t="s">
        <v>8315</v>
      </c>
      <c r="R3846" t="s">
        <v>8316</v>
      </c>
      <c r="S3846" s="16">
        <f t="shared" si="291"/>
        <v>41766.617291666669</v>
      </c>
      <c r="T3846" s="16">
        <f t="shared" si="29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1" t="s">
        <v>8315</v>
      </c>
      <c r="R3847" t="s">
        <v>8316</v>
      </c>
      <c r="S3847" s="16">
        <f t="shared" si="291"/>
        <v>42248.627013888887</v>
      </c>
      <c r="T3847" s="16">
        <f t="shared" si="29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1" t="s">
        <v>8315</v>
      </c>
      <c r="R3848" t="s">
        <v>8316</v>
      </c>
      <c r="S3848" s="16">
        <f t="shared" si="291"/>
        <v>41885.221550925926</v>
      </c>
      <c r="T3848" s="16">
        <f t="shared" si="29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1" t="s">
        <v>8315</v>
      </c>
      <c r="R3849" t="s">
        <v>8316</v>
      </c>
      <c r="S3849" s="16">
        <f t="shared" si="291"/>
        <v>42159.224432870367</v>
      </c>
      <c r="T3849" s="16">
        <f t="shared" si="29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1" t="s">
        <v>8315</v>
      </c>
      <c r="R3850" t="s">
        <v>8316</v>
      </c>
      <c r="S3850" s="16">
        <f t="shared" si="291"/>
        <v>42265.817002314812</v>
      </c>
      <c r="T3850" s="16">
        <f t="shared" si="29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1" t="s">
        <v>8315</v>
      </c>
      <c r="R3851" t="s">
        <v>8316</v>
      </c>
      <c r="S3851" s="16">
        <f t="shared" si="291"/>
        <v>42136.767175925925</v>
      </c>
      <c r="T3851" s="16">
        <f t="shared" si="29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1" t="s">
        <v>8315</v>
      </c>
      <c r="R3852" t="s">
        <v>8316</v>
      </c>
      <c r="S3852" s="16">
        <f t="shared" si="291"/>
        <v>41975.124340277776</v>
      </c>
      <c r="T3852" s="16">
        <f t="shared" si="29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1" t="s">
        <v>8315</v>
      </c>
      <c r="R3853" t="s">
        <v>8316</v>
      </c>
      <c r="S3853" s="16">
        <f t="shared" si="291"/>
        <v>42172.439571759256</v>
      </c>
      <c r="T3853" s="16">
        <f t="shared" si="29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1" t="s">
        <v>8315</v>
      </c>
      <c r="R3854" t="s">
        <v>8316</v>
      </c>
      <c r="S3854" s="16">
        <f t="shared" si="291"/>
        <v>42065.190694444449</v>
      </c>
      <c r="T3854" s="16">
        <f t="shared" si="29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1" t="s">
        <v>8315</v>
      </c>
      <c r="R3855" t="s">
        <v>8316</v>
      </c>
      <c r="S3855" s="16">
        <f t="shared" si="291"/>
        <v>41848.84002314815</v>
      </c>
      <c r="T3855" s="16">
        <f t="shared" si="29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1" t="s">
        <v>8315</v>
      </c>
      <c r="R3856" t="s">
        <v>8316</v>
      </c>
      <c r="S3856" s="16">
        <f t="shared" si="291"/>
        <v>42103.884930555556</v>
      </c>
      <c r="T3856" s="16">
        <f t="shared" si="292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1" t="s">
        <v>8315</v>
      </c>
      <c r="R3857" t="s">
        <v>8316</v>
      </c>
      <c r="S3857" s="16">
        <f t="shared" si="291"/>
        <v>42059.970729166671</v>
      </c>
      <c r="T3857" s="16">
        <f t="shared" si="292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1" t="s">
        <v>8315</v>
      </c>
      <c r="R3858" t="s">
        <v>8316</v>
      </c>
      <c r="S3858" s="16">
        <f t="shared" si="291"/>
        <v>42041.743090277778</v>
      </c>
      <c r="T3858" s="16">
        <f t="shared" si="292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1" t="s">
        <v>8315</v>
      </c>
      <c r="R3859" t="s">
        <v>8316</v>
      </c>
      <c r="S3859" s="16">
        <f t="shared" si="291"/>
        <v>41829.73715277778</v>
      </c>
      <c r="T3859" s="16">
        <f t="shared" si="292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1" t="s">
        <v>8315</v>
      </c>
      <c r="R3860" t="s">
        <v>8316</v>
      </c>
      <c r="S3860" s="16">
        <f t="shared" si="291"/>
        <v>42128.431064814817</v>
      </c>
      <c r="T3860" s="16">
        <f t="shared" si="292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1" t="s">
        <v>8315</v>
      </c>
      <c r="R3861" t="s">
        <v>8316</v>
      </c>
      <c r="S3861" s="16">
        <f t="shared" si="291"/>
        <v>41789.893599537041</v>
      </c>
      <c r="T3861" s="16">
        <f t="shared" si="292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1" t="s">
        <v>8315</v>
      </c>
      <c r="R3862" t="s">
        <v>8316</v>
      </c>
      <c r="S3862" s="16">
        <f t="shared" si="291"/>
        <v>41833.660995370366</v>
      </c>
      <c r="T3862" s="16">
        <f t="shared" si="292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1" t="s">
        <v>8315</v>
      </c>
      <c r="R3863" t="s">
        <v>8316</v>
      </c>
      <c r="S3863" s="16">
        <f t="shared" si="291"/>
        <v>41914.590011574073</v>
      </c>
      <c r="T3863" s="16">
        <f t="shared" si="292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1" t="s">
        <v>8315</v>
      </c>
      <c r="R3864" t="s">
        <v>8316</v>
      </c>
      <c r="S3864" s="16">
        <f t="shared" si="291"/>
        <v>42611.261064814811</v>
      </c>
      <c r="T3864" s="16">
        <f t="shared" si="292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1" t="s">
        <v>8315</v>
      </c>
      <c r="R3865" t="s">
        <v>8316</v>
      </c>
      <c r="S3865" s="16">
        <f t="shared" si="291"/>
        <v>42253.633159722223</v>
      </c>
      <c r="T3865" s="16">
        <f t="shared" si="292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1" t="s">
        <v>8315</v>
      </c>
      <c r="R3866" t="s">
        <v>8316</v>
      </c>
      <c r="S3866" s="16">
        <f t="shared" si="291"/>
        <v>42295.891828703709</v>
      </c>
      <c r="T3866" s="16">
        <f t="shared" si="292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1" t="s">
        <v>8315</v>
      </c>
      <c r="R3867" t="s">
        <v>8316</v>
      </c>
      <c r="S3867" s="16">
        <f t="shared" si="291"/>
        <v>41841.651597222226</v>
      </c>
      <c r="T3867" s="16">
        <f t="shared" si="292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1" t="s">
        <v>8315</v>
      </c>
      <c r="R3868" t="s">
        <v>8316</v>
      </c>
      <c r="S3868" s="16">
        <f t="shared" si="291"/>
        <v>42402.947002314817</v>
      </c>
      <c r="T3868" s="16">
        <f t="shared" si="292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1" t="s">
        <v>8315</v>
      </c>
      <c r="R3869" t="s">
        <v>8316</v>
      </c>
      <c r="S3869" s="16">
        <f t="shared" si="291"/>
        <v>42509.814108796301</v>
      </c>
      <c r="T3869" s="16">
        <f t="shared" si="292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1" t="s">
        <v>8315</v>
      </c>
      <c r="R3870" t="s">
        <v>8357</v>
      </c>
      <c r="S3870" s="16">
        <f t="shared" si="291"/>
        <v>41865.659780092588</v>
      </c>
      <c r="T3870" s="16">
        <f t="shared" si="292"/>
        <v>41890.659780092588</v>
      </c>
      <c r="U3870">
        <f>YEAR(S948)</f>
        <v>2016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1" t="s">
        <v>8315</v>
      </c>
      <c r="R3871" t="s">
        <v>8357</v>
      </c>
      <c r="S3871" s="16">
        <f t="shared" si="291"/>
        <v>42047.724444444444</v>
      </c>
      <c r="T3871" s="16">
        <f t="shared" si="292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1" t="s">
        <v>8315</v>
      </c>
      <c r="R3872" t="s">
        <v>8357</v>
      </c>
      <c r="S3872" s="16">
        <f t="shared" si="291"/>
        <v>41793.17219907407</v>
      </c>
      <c r="T3872" s="16">
        <f t="shared" si="292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1" t="s">
        <v>8315</v>
      </c>
      <c r="R3873" t="s">
        <v>8357</v>
      </c>
      <c r="S3873" s="16">
        <f t="shared" si="291"/>
        <v>42763.780671296292</v>
      </c>
      <c r="T3873" s="16">
        <f t="shared" si="292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1" t="s">
        <v>8315</v>
      </c>
      <c r="R3874" t="s">
        <v>8357</v>
      </c>
      <c r="S3874" s="16">
        <f t="shared" si="291"/>
        <v>42180.145787037036</v>
      </c>
      <c r="T3874" s="16">
        <f t="shared" si="292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1" t="s">
        <v>8315</v>
      </c>
      <c r="R3875" t="s">
        <v>8357</v>
      </c>
      <c r="S3875" s="16">
        <f t="shared" si="291"/>
        <v>42255.696006944447</v>
      </c>
      <c r="T3875" s="16">
        <f t="shared" si="292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1" t="s">
        <v>8315</v>
      </c>
      <c r="R3876" t="s">
        <v>8357</v>
      </c>
      <c r="S3876" s="16">
        <f t="shared" si="291"/>
        <v>42007.016458333332</v>
      </c>
      <c r="T3876" s="16">
        <f t="shared" si="292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1" t="s">
        <v>8315</v>
      </c>
      <c r="R3877" t="s">
        <v>8357</v>
      </c>
      <c r="S3877" s="16">
        <f t="shared" si="291"/>
        <v>42615.346817129626</v>
      </c>
      <c r="T3877" s="16">
        <f t="shared" si="292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1" t="s">
        <v>8315</v>
      </c>
      <c r="R3878" t="s">
        <v>8357</v>
      </c>
      <c r="S3878" s="16">
        <f t="shared" si="291"/>
        <v>42372.624166666668</v>
      </c>
      <c r="T3878" s="16">
        <f t="shared" si="292"/>
        <v>42402.624166666668</v>
      </c>
      <c r="U3878">
        <f>YEAR(S956)</f>
        <v>2015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1" t="s">
        <v>8315</v>
      </c>
      <c r="R3879" t="s">
        <v>8357</v>
      </c>
      <c r="S3879" s="16">
        <f t="shared" si="291"/>
        <v>42682.67768518519</v>
      </c>
      <c r="T3879" s="16">
        <f t="shared" si="292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1" t="s">
        <v>8315</v>
      </c>
      <c r="R3880" t="s">
        <v>8357</v>
      </c>
      <c r="S3880" s="16">
        <f t="shared" si="291"/>
        <v>42154.818819444445</v>
      </c>
      <c r="T3880" s="16">
        <f t="shared" si="292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1" t="s">
        <v>8315</v>
      </c>
      <c r="R3881" t="s">
        <v>8357</v>
      </c>
      <c r="S3881" s="16">
        <f t="shared" si="291"/>
        <v>41999.861064814817</v>
      </c>
      <c r="T3881" s="16">
        <f t="shared" si="292"/>
        <v>42029.861064814817</v>
      </c>
      <c r="U3881">
        <f t="shared" ref="U3881:U3882" si="293">YEAR(S959)</f>
        <v>2016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1" t="s">
        <v>8315</v>
      </c>
      <c r="R3882" t="s">
        <v>8357</v>
      </c>
      <c r="S3882" s="16">
        <f t="shared" si="291"/>
        <v>41815.815046296295</v>
      </c>
      <c r="T3882" s="16">
        <f t="shared" si="292"/>
        <v>41850.958333333336</v>
      </c>
      <c r="U3882">
        <f t="shared" si="293"/>
        <v>2015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1" t="s">
        <v>8315</v>
      </c>
      <c r="R3883" t="s">
        <v>8357</v>
      </c>
      <c r="S3883" s="16">
        <f t="shared" si="291"/>
        <v>42756.018506944441</v>
      </c>
      <c r="T3883" s="16">
        <f t="shared" si="292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1" t="s">
        <v>8315</v>
      </c>
      <c r="R3884" t="s">
        <v>8357</v>
      </c>
      <c r="S3884" s="16">
        <f t="shared" si="291"/>
        <v>42373.983449074076</v>
      </c>
      <c r="T3884" s="16">
        <f t="shared" si="292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1" t="s">
        <v>8315</v>
      </c>
      <c r="R3885" t="s">
        <v>8357</v>
      </c>
      <c r="S3885" s="16">
        <f t="shared" si="291"/>
        <v>41854.602650462963</v>
      </c>
      <c r="T3885" s="16">
        <f t="shared" si="292"/>
        <v>41884.602650462963</v>
      </c>
      <c r="U3885">
        <f>YEAR(S963)</f>
        <v>2017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1" t="s">
        <v>8315</v>
      </c>
      <c r="R3886" t="s">
        <v>8357</v>
      </c>
      <c r="S3886" s="16">
        <f t="shared" si="291"/>
        <v>42065.791574074072</v>
      </c>
      <c r="T3886" s="16">
        <f t="shared" si="292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1" t="s">
        <v>8315</v>
      </c>
      <c r="R3887" t="s">
        <v>8357</v>
      </c>
      <c r="S3887" s="16">
        <f t="shared" si="291"/>
        <v>42469.951284722221</v>
      </c>
      <c r="T3887" s="16">
        <f t="shared" si="292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1" t="s">
        <v>8315</v>
      </c>
      <c r="R3888" t="s">
        <v>8357</v>
      </c>
      <c r="S3888" s="16">
        <f t="shared" si="291"/>
        <v>41954.228032407409</v>
      </c>
      <c r="T3888" s="16">
        <f t="shared" si="29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1" t="s">
        <v>8315</v>
      </c>
      <c r="R3889" t="s">
        <v>8357</v>
      </c>
      <c r="S3889" s="16">
        <f t="shared" si="291"/>
        <v>42079.857974537037</v>
      </c>
      <c r="T3889" s="16">
        <f t="shared" si="29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1" t="s">
        <v>8315</v>
      </c>
      <c r="R3890" t="s">
        <v>8316</v>
      </c>
      <c r="S3890" s="16">
        <f t="shared" si="291"/>
        <v>42762.545810185184</v>
      </c>
      <c r="T3890" s="16">
        <f t="shared" si="29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1" t="s">
        <v>8315</v>
      </c>
      <c r="R3891" t="s">
        <v>8316</v>
      </c>
      <c r="S3891" s="16">
        <f t="shared" si="291"/>
        <v>41977.004976851851</v>
      </c>
      <c r="T3891" s="16">
        <f t="shared" si="29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1" t="s">
        <v>8315</v>
      </c>
      <c r="R3892" t="s">
        <v>8316</v>
      </c>
      <c r="S3892" s="16">
        <f t="shared" si="291"/>
        <v>42171.758611111116</v>
      </c>
      <c r="T3892" s="16">
        <f t="shared" si="29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1" t="s">
        <v>8315</v>
      </c>
      <c r="R3893" t="s">
        <v>8316</v>
      </c>
      <c r="S3893" s="16">
        <f t="shared" si="291"/>
        <v>42056.1324537037</v>
      </c>
      <c r="T3893" s="16">
        <f t="shared" si="29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1" t="s">
        <v>8315</v>
      </c>
      <c r="R3894" t="s">
        <v>8316</v>
      </c>
      <c r="S3894" s="16">
        <f t="shared" si="291"/>
        <v>41867.652280092596</v>
      </c>
      <c r="T3894" s="16">
        <f t="shared" si="29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1" t="s">
        <v>8315</v>
      </c>
      <c r="R3895" t="s">
        <v>8316</v>
      </c>
      <c r="S3895" s="16">
        <f t="shared" si="291"/>
        <v>41779.657870370371</v>
      </c>
      <c r="T3895" s="16">
        <f t="shared" si="29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1" t="s">
        <v>8315</v>
      </c>
      <c r="R3896" t="s">
        <v>8316</v>
      </c>
      <c r="S3896" s="16">
        <f t="shared" si="291"/>
        <v>42679.958472222221</v>
      </c>
      <c r="T3896" s="16">
        <f t="shared" si="29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1" t="s">
        <v>8315</v>
      </c>
      <c r="R3897" t="s">
        <v>8316</v>
      </c>
      <c r="S3897" s="16">
        <f t="shared" si="291"/>
        <v>42032.250208333338</v>
      </c>
      <c r="T3897" s="16">
        <f t="shared" si="29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1" t="s">
        <v>8315</v>
      </c>
      <c r="R3898" t="s">
        <v>8316</v>
      </c>
      <c r="S3898" s="16">
        <f t="shared" si="291"/>
        <v>41793.191875000004</v>
      </c>
      <c r="T3898" s="16">
        <f t="shared" si="29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1" t="s">
        <v>8315</v>
      </c>
      <c r="R3899" t="s">
        <v>8316</v>
      </c>
      <c r="S3899" s="16">
        <f t="shared" si="291"/>
        <v>41982.87364583333</v>
      </c>
      <c r="T3899" s="16">
        <f t="shared" si="29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1" t="s">
        <v>8315</v>
      </c>
      <c r="R3900" t="s">
        <v>8316</v>
      </c>
      <c r="S3900" s="16">
        <f t="shared" si="291"/>
        <v>42193.482291666667</v>
      </c>
      <c r="T3900" s="16">
        <f t="shared" si="29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1" t="s">
        <v>8315</v>
      </c>
      <c r="R3901" t="s">
        <v>8316</v>
      </c>
      <c r="S3901" s="16">
        <f t="shared" si="291"/>
        <v>41843.775011574071</v>
      </c>
      <c r="T3901" s="16">
        <f t="shared" si="29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1" t="s">
        <v>8315</v>
      </c>
      <c r="R3902" t="s">
        <v>8316</v>
      </c>
      <c r="S3902" s="16">
        <f t="shared" si="291"/>
        <v>42136.092488425929</v>
      </c>
      <c r="T3902" s="16">
        <f t="shared" si="29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1" t="s">
        <v>8315</v>
      </c>
      <c r="R3903" t="s">
        <v>8316</v>
      </c>
      <c r="S3903" s="16">
        <f t="shared" si="291"/>
        <v>42317.826377314821</v>
      </c>
      <c r="T3903" s="16">
        <f t="shared" si="29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1" t="s">
        <v>8315</v>
      </c>
      <c r="R3904" t="s">
        <v>8316</v>
      </c>
      <c r="S3904" s="16">
        <f t="shared" si="291"/>
        <v>42663.468078703707</v>
      </c>
      <c r="T3904" s="16">
        <f t="shared" si="29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1" t="s">
        <v>8315</v>
      </c>
      <c r="R3905" t="s">
        <v>8316</v>
      </c>
      <c r="S3905" s="16">
        <f t="shared" si="291"/>
        <v>42186.01116898148</v>
      </c>
      <c r="T3905" s="16">
        <f t="shared" si="29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1" t="s">
        <v>8315</v>
      </c>
      <c r="R3906" t="s">
        <v>8316</v>
      </c>
      <c r="S3906" s="16">
        <f t="shared" si="291"/>
        <v>42095.229166666672</v>
      </c>
      <c r="T3906" s="16">
        <f t="shared" si="29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 0)</f>
        <v>12</v>
      </c>
      <c r="P3907">
        <f t="shared" ref="P3907:P3970" si="295">IFERROR(ROUND(E3907/L3907,2),0)</f>
        <v>24.71</v>
      </c>
      <c r="Q3907" s="11" t="s">
        <v>8315</v>
      </c>
      <c r="R3907" t="s">
        <v>8316</v>
      </c>
      <c r="S3907" s="16">
        <f t="shared" ref="S3907:S3970" si="296">(((J3907/60)/60)/24)+DATE(1970,1,1)</f>
        <v>42124.623877314814</v>
      </c>
      <c r="T3907" s="16">
        <f t="shared" ref="T3907:T3970" si="29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1" t="s">
        <v>8315</v>
      </c>
      <c r="R3908" t="s">
        <v>8316</v>
      </c>
      <c r="S3908" s="16">
        <f t="shared" si="296"/>
        <v>42143.917743055557</v>
      </c>
      <c r="T3908" s="16">
        <f t="shared" si="29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1" t="s">
        <v>8315</v>
      </c>
      <c r="R3909" t="s">
        <v>8316</v>
      </c>
      <c r="S3909" s="16">
        <f t="shared" si="296"/>
        <v>41906.819513888891</v>
      </c>
      <c r="T3909" s="16">
        <f t="shared" si="29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1" t="s">
        <v>8315</v>
      </c>
      <c r="R3910" t="s">
        <v>8316</v>
      </c>
      <c r="S3910" s="16">
        <f t="shared" si="296"/>
        <v>41834.135370370372</v>
      </c>
      <c r="T3910" s="16">
        <f t="shared" si="29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1" t="s">
        <v>8315</v>
      </c>
      <c r="R3911" t="s">
        <v>8316</v>
      </c>
      <c r="S3911" s="16">
        <f t="shared" si="296"/>
        <v>41863.359282407408</v>
      </c>
      <c r="T3911" s="16">
        <f t="shared" si="29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1" t="s">
        <v>8315</v>
      </c>
      <c r="R3912" t="s">
        <v>8316</v>
      </c>
      <c r="S3912" s="16">
        <f t="shared" si="296"/>
        <v>42224.756909722222</v>
      </c>
      <c r="T3912" s="16">
        <f t="shared" si="29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1" t="s">
        <v>8315</v>
      </c>
      <c r="R3913" t="s">
        <v>8316</v>
      </c>
      <c r="S3913" s="16">
        <f t="shared" si="296"/>
        <v>41939.8122337963</v>
      </c>
      <c r="T3913" s="16">
        <f t="shared" si="29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1" t="s">
        <v>8315</v>
      </c>
      <c r="R3914" t="s">
        <v>8316</v>
      </c>
      <c r="S3914" s="16">
        <f t="shared" si="296"/>
        <v>42059.270023148143</v>
      </c>
      <c r="T3914" s="16">
        <f t="shared" si="29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1" t="s">
        <v>8315</v>
      </c>
      <c r="R3915" t="s">
        <v>8316</v>
      </c>
      <c r="S3915" s="16">
        <f t="shared" si="296"/>
        <v>42308.211215277777</v>
      </c>
      <c r="T3915" s="16">
        <f t="shared" si="29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1" t="s">
        <v>8315</v>
      </c>
      <c r="R3916" t="s">
        <v>8316</v>
      </c>
      <c r="S3916" s="16">
        <f t="shared" si="296"/>
        <v>42114.818935185183</v>
      </c>
      <c r="T3916" s="16">
        <f t="shared" si="29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1" t="s">
        <v>8315</v>
      </c>
      <c r="R3917" t="s">
        <v>8316</v>
      </c>
      <c r="S3917" s="16">
        <f t="shared" si="296"/>
        <v>42492.98505787037</v>
      </c>
      <c r="T3917" s="16">
        <f t="shared" si="29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1" t="s">
        <v>8315</v>
      </c>
      <c r="R3918" t="s">
        <v>8316</v>
      </c>
      <c r="S3918" s="16">
        <f t="shared" si="296"/>
        <v>42494.471666666665</v>
      </c>
      <c r="T3918" s="16">
        <f t="shared" si="29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1" t="s">
        <v>8315</v>
      </c>
      <c r="R3919" t="s">
        <v>8316</v>
      </c>
      <c r="S3919" s="16">
        <f t="shared" si="296"/>
        <v>41863.527326388888</v>
      </c>
      <c r="T3919" s="16">
        <f t="shared" si="29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1" t="s">
        <v>8315</v>
      </c>
      <c r="R3920" t="s">
        <v>8316</v>
      </c>
      <c r="S3920" s="16">
        <f t="shared" si="296"/>
        <v>41843.664618055554</v>
      </c>
      <c r="T3920" s="16">
        <f t="shared" si="29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1" t="s">
        <v>8315</v>
      </c>
      <c r="R3921" t="s">
        <v>8316</v>
      </c>
      <c r="S3921" s="16">
        <f t="shared" si="296"/>
        <v>42358.684872685189</v>
      </c>
      <c r="T3921" s="16">
        <f t="shared" si="29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1" t="s">
        <v>8315</v>
      </c>
      <c r="R3922" t="s">
        <v>8316</v>
      </c>
      <c r="S3922" s="16">
        <f t="shared" si="296"/>
        <v>42657.38726851852</v>
      </c>
      <c r="T3922" s="16">
        <f t="shared" si="29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1" t="s">
        <v>8315</v>
      </c>
      <c r="R3923" t="s">
        <v>8316</v>
      </c>
      <c r="S3923" s="16">
        <f t="shared" si="296"/>
        <v>41926.542303240742</v>
      </c>
      <c r="T3923" s="16">
        <f t="shared" si="29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1" t="s">
        <v>8315</v>
      </c>
      <c r="R3924" t="s">
        <v>8316</v>
      </c>
      <c r="S3924" s="16">
        <f t="shared" si="296"/>
        <v>42020.768634259264</v>
      </c>
      <c r="T3924" s="16">
        <f t="shared" si="29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1" t="s">
        <v>8315</v>
      </c>
      <c r="R3925" t="s">
        <v>8316</v>
      </c>
      <c r="S3925" s="16">
        <f t="shared" si="296"/>
        <v>42075.979988425926</v>
      </c>
      <c r="T3925" s="16">
        <f t="shared" si="29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1" t="s">
        <v>8315</v>
      </c>
      <c r="R3926" t="s">
        <v>8316</v>
      </c>
      <c r="S3926" s="16">
        <f t="shared" si="296"/>
        <v>41786.959745370368</v>
      </c>
      <c r="T3926" s="16">
        <f t="shared" si="29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1" t="s">
        <v>8315</v>
      </c>
      <c r="R3927" t="s">
        <v>8316</v>
      </c>
      <c r="S3927" s="16">
        <f t="shared" si="296"/>
        <v>41820.870821759258</v>
      </c>
      <c r="T3927" s="16">
        <f t="shared" si="29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1" t="s">
        <v>8315</v>
      </c>
      <c r="R3928" t="s">
        <v>8316</v>
      </c>
      <c r="S3928" s="16">
        <f t="shared" si="296"/>
        <v>41970.085046296299</v>
      </c>
      <c r="T3928" s="16">
        <f t="shared" si="29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1" t="s">
        <v>8315</v>
      </c>
      <c r="R3929" t="s">
        <v>8316</v>
      </c>
      <c r="S3929" s="16">
        <f t="shared" si="296"/>
        <v>41830.267407407409</v>
      </c>
      <c r="T3929" s="16">
        <f t="shared" si="29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1" t="s">
        <v>8315</v>
      </c>
      <c r="R3930" t="s">
        <v>8316</v>
      </c>
      <c r="S3930" s="16">
        <f t="shared" si="296"/>
        <v>42265.683182870373</v>
      </c>
      <c r="T3930" s="16">
        <f t="shared" si="29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1" t="s">
        <v>8315</v>
      </c>
      <c r="R3931" t="s">
        <v>8316</v>
      </c>
      <c r="S3931" s="16">
        <f t="shared" si="296"/>
        <v>42601.827141203699</v>
      </c>
      <c r="T3931" s="16">
        <f t="shared" si="29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1" t="s">
        <v>8315</v>
      </c>
      <c r="R3932" t="s">
        <v>8316</v>
      </c>
      <c r="S3932" s="16">
        <f t="shared" si="296"/>
        <v>42433.338749999995</v>
      </c>
      <c r="T3932" s="16">
        <f t="shared" si="29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1" t="s">
        <v>8315</v>
      </c>
      <c r="R3933" t="s">
        <v>8316</v>
      </c>
      <c r="S3933" s="16">
        <f t="shared" si="296"/>
        <v>42228.151701388888</v>
      </c>
      <c r="T3933" s="16">
        <f t="shared" si="29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1" t="s">
        <v>8315</v>
      </c>
      <c r="R3934" t="s">
        <v>8316</v>
      </c>
      <c r="S3934" s="16">
        <f t="shared" si="296"/>
        <v>42415.168564814812</v>
      </c>
      <c r="T3934" s="16">
        <f t="shared" si="29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1" t="s">
        <v>8315</v>
      </c>
      <c r="R3935" t="s">
        <v>8316</v>
      </c>
      <c r="S3935" s="16">
        <f t="shared" si="296"/>
        <v>42538.968310185184</v>
      </c>
      <c r="T3935" s="16">
        <f t="shared" si="29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1" t="s">
        <v>8315</v>
      </c>
      <c r="R3936" t="s">
        <v>8316</v>
      </c>
      <c r="S3936" s="16">
        <f t="shared" si="296"/>
        <v>42233.671747685185</v>
      </c>
      <c r="T3936" s="16">
        <f t="shared" si="29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1" t="s">
        <v>8315</v>
      </c>
      <c r="R3937" t="s">
        <v>8316</v>
      </c>
      <c r="S3937" s="16">
        <f t="shared" si="296"/>
        <v>42221.656782407401</v>
      </c>
      <c r="T3937" s="16">
        <f t="shared" si="29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1" t="s">
        <v>8315</v>
      </c>
      <c r="R3938" t="s">
        <v>8316</v>
      </c>
      <c r="S3938" s="16">
        <f t="shared" si="296"/>
        <v>42675.262962962966</v>
      </c>
      <c r="T3938" s="16">
        <f t="shared" si="29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1" t="s">
        <v>8315</v>
      </c>
      <c r="R3939" t="s">
        <v>8316</v>
      </c>
      <c r="S3939" s="16">
        <f t="shared" si="296"/>
        <v>42534.631481481483</v>
      </c>
      <c r="T3939" s="16">
        <f t="shared" si="29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1" t="s">
        <v>8315</v>
      </c>
      <c r="R3940" t="s">
        <v>8316</v>
      </c>
      <c r="S3940" s="16">
        <f t="shared" si="296"/>
        <v>42151.905717592599</v>
      </c>
      <c r="T3940" s="16">
        <f t="shared" si="29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1" t="s">
        <v>8315</v>
      </c>
      <c r="R3941" t="s">
        <v>8316</v>
      </c>
      <c r="S3941" s="16">
        <f t="shared" si="296"/>
        <v>41915.400219907409</v>
      </c>
      <c r="T3941" s="16">
        <f t="shared" si="29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1" t="s">
        <v>8315</v>
      </c>
      <c r="R3942" t="s">
        <v>8316</v>
      </c>
      <c r="S3942" s="16">
        <f t="shared" si="296"/>
        <v>41961.492488425924</v>
      </c>
      <c r="T3942" s="16">
        <f t="shared" si="29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1" t="s">
        <v>8315</v>
      </c>
      <c r="R3943" t="s">
        <v>8316</v>
      </c>
      <c r="S3943" s="16">
        <f t="shared" si="296"/>
        <v>41940.587233796294</v>
      </c>
      <c r="T3943" s="16">
        <f t="shared" si="29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1" t="s">
        <v>8315</v>
      </c>
      <c r="R3944" t="s">
        <v>8316</v>
      </c>
      <c r="S3944" s="16">
        <f t="shared" si="296"/>
        <v>42111.904097222221</v>
      </c>
      <c r="T3944" s="16">
        <f t="shared" si="29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1" t="s">
        <v>8315</v>
      </c>
      <c r="R3945" t="s">
        <v>8316</v>
      </c>
      <c r="S3945" s="16">
        <f t="shared" si="296"/>
        <v>42279.778564814813</v>
      </c>
      <c r="T3945" s="16">
        <f t="shared" si="29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1" t="s">
        <v>8315</v>
      </c>
      <c r="R3946" t="s">
        <v>8316</v>
      </c>
      <c r="S3946" s="16">
        <f t="shared" si="296"/>
        <v>42213.662905092591</v>
      </c>
      <c r="T3946" s="16">
        <f t="shared" si="29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1" t="s">
        <v>8315</v>
      </c>
      <c r="R3947" t="s">
        <v>8316</v>
      </c>
      <c r="S3947" s="16">
        <f t="shared" si="296"/>
        <v>42109.801712962959</v>
      </c>
      <c r="T3947" s="16">
        <f t="shared" si="29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1" t="s">
        <v>8315</v>
      </c>
      <c r="R3948" t="s">
        <v>8316</v>
      </c>
      <c r="S3948" s="16">
        <f t="shared" si="296"/>
        <v>42031.833587962959</v>
      </c>
      <c r="T3948" s="16">
        <f t="shared" si="29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1" t="s">
        <v>8315</v>
      </c>
      <c r="R3949" t="s">
        <v>8316</v>
      </c>
      <c r="S3949" s="16">
        <f t="shared" si="296"/>
        <v>42615.142870370371</v>
      </c>
      <c r="T3949" s="16">
        <f t="shared" si="29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1" t="s">
        <v>8315</v>
      </c>
      <c r="R3950" t="s">
        <v>8316</v>
      </c>
      <c r="S3950" s="16">
        <f t="shared" si="296"/>
        <v>41829.325497685182</v>
      </c>
      <c r="T3950" s="16">
        <f t="shared" si="29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1" t="s">
        <v>8315</v>
      </c>
      <c r="R3951" t="s">
        <v>8316</v>
      </c>
      <c r="S3951" s="16">
        <f t="shared" si="296"/>
        <v>42016.120613425926</v>
      </c>
      <c r="T3951" s="16">
        <f t="shared" si="29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1" t="s">
        <v>8315</v>
      </c>
      <c r="R3952" t="s">
        <v>8316</v>
      </c>
      <c r="S3952" s="16">
        <f t="shared" si="296"/>
        <v>42439.702314814815</v>
      </c>
      <c r="T3952" s="16">
        <f t="shared" si="29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1" t="s">
        <v>8315</v>
      </c>
      <c r="R3953" t="s">
        <v>8316</v>
      </c>
      <c r="S3953" s="16">
        <f t="shared" si="296"/>
        <v>42433.825717592597</v>
      </c>
      <c r="T3953" s="16">
        <f t="shared" si="29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1" t="s">
        <v>8315</v>
      </c>
      <c r="R3954" t="s">
        <v>8316</v>
      </c>
      <c r="S3954" s="16">
        <f t="shared" si="296"/>
        <v>42243.790393518517</v>
      </c>
      <c r="T3954" s="16">
        <f t="shared" si="29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1" t="s">
        <v>8315</v>
      </c>
      <c r="R3955" t="s">
        <v>8316</v>
      </c>
      <c r="S3955" s="16">
        <f t="shared" si="296"/>
        <v>42550.048449074078</v>
      </c>
      <c r="T3955" s="16">
        <f t="shared" si="29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1" t="s">
        <v>8315</v>
      </c>
      <c r="R3956" t="s">
        <v>8316</v>
      </c>
      <c r="S3956" s="16">
        <f t="shared" si="296"/>
        <v>41774.651203703703</v>
      </c>
      <c r="T3956" s="16">
        <f t="shared" si="29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1" t="s">
        <v>8315</v>
      </c>
      <c r="R3957" t="s">
        <v>8316</v>
      </c>
      <c r="S3957" s="16">
        <f t="shared" si="296"/>
        <v>42306.848854166667</v>
      </c>
      <c r="T3957" s="16">
        <f t="shared" si="29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1" t="s">
        <v>8315</v>
      </c>
      <c r="R3958" t="s">
        <v>8316</v>
      </c>
      <c r="S3958" s="16">
        <f t="shared" si="296"/>
        <v>42457.932025462964</v>
      </c>
      <c r="T3958" s="16">
        <f t="shared" si="29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1" t="s">
        <v>8315</v>
      </c>
      <c r="R3959" t="s">
        <v>8316</v>
      </c>
      <c r="S3959" s="16">
        <f t="shared" si="296"/>
        <v>42513.976319444439</v>
      </c>
      <c r="T3959" s="16">
        <f t="shared" si="29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1" t="s">
        <v>8315</v>
      </c>
      <c r="R3960" t="s">
        <v>8316</v>
      </c>
      <c r="S3960" s="16">
        <f t="shared" si="296"/>
        <v>41816.950370370374</v>
      </c>
      <c r="T3960" s="16">
        <f t="shared" si="29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1" t="s">
        <v>8315</v>
      </c>
      <c r="R3961" t="s">
        <v>8316</v>
      </c>
      <c r="S3961" s="16">
        <f t="shared" si="296"/>
        <v>41880.788842592592</v>
      </c>
      <c r="T3961" s="16">
        <f t="shared" si="29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1" t="s">
        <v>8315</v>
      </c>
      <c r="R3962" t="s">
        <v>8316</v>
      </c>
      <c r="S3962" s="16">
        <f t="shared" si="296"/>
        <v>42342.845555555556</v>
      </c>
      <c r="T3962" s="16">
        <f t="shared" si="29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1" t="s">
        <v>8315</v>
      </c>
      <c r="R3963" t="s">
        <v>8316</v>
      </c>
      <c r="S3963" s="16">
        <f t="shared" si="296"/>
        <v>41745.891319444447</v>
      </c>
      <c r="T3963" s="16">
        <f t="shared" si="29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1" t="s">
        <v>8315</v>
      </c>
      <c r="R3964" t="s">
        <v>8316</v>
      </c>
      <c r="S3964" s="16">
        <f t="shared" si="296"/>
        <v>42311.621458333335</v>
      </c>
      <c r="T3964" s="16">
        <f t="shared" si="29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1" t="s">
        <v>8315</v>
      </c>
      <c r="R3965" t="s">
        <v>8316</v>
      </c>
      <c r="S3965" s="16">
        <f t="shared" si="296"/>
        <v>42296.154131944444</v>
      </c>
      <c r="T3965" s="16">
        <f t="shared" si="29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1" t="s">
        <v>8315</v>
      </c>
      <c r="R3966" t="s">
        <v>8316</v>
      </c>
      <c r="S3966" s="16">
        <f t="shared" si="296"/>
        <v>42053.722060185188</v>
      </c>
      <c r="T3966" s="16">
        <f t="shared" si="29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1" t="s">
        <v>8315</v>
      </c>
      <c r="R3967" t="s">
        <v>8316</v>
      </c>
      <c r="S3967" s="16">
        <f t="shared" si="296"/>
        <v>42414.235879629632</v>
      </c>
      <c r="T3967" s="16">
        <f t="shared" si="29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1" t="s">
        <v>8315</v>
      </c>
      <c r="R3968" t="s">
        <v>8316</v>
      </c>
      <c r="S3968" s="16">
        <f t="shared" si="296"/>
        <v>41801.711550925924</v>
      </c>
      <c r="T3968" s="16">
        <f t="shared" si="29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1" t="s">
        <v>8315</v>
      </c>
      <c r="R3969" t="s">
        <v>8316</v>
      </c>
      <c r="S3969" s="16">
        <f t="shared" si="296"/>
        <v>42770.290590277778</v>
      </c>
      <c r="T3969" s="16">
        <f t="shared" si="29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1" t="s">
        <v>8315</v>
      </c>
      <c r="R3970" t="s">
        <v>8316</v>
      </c>
      <c r="S3970" s="16">
        <f t="shared" si="296"/>
        <v>42452.815659722226</v>
      </c>
      <c r="T3970" s="16">
        <f t="shared" si="29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 0)</f>
        <v>7</v>
      </c>
      <c r="P3971">
        <f t="shared" ref="P3971:P4034" si="299">IFERROR(ROUND(E3971/L3971,2),0)</f>
        <v>35.17</v>
      </c>
      <c r="Q3971" s="11" t="s">
        <v>8315</v>
      </c>
      <c r="R3971" t="s">
        <v>8316</v>
      </c>
      <c r="S3971" s="16">
        <f t="shared" ref="S3971:S4034" si="300">(((J3971/60)/60)/24)+DATE(1970,1,1)</f>
        <v>42601.854699074072</v>
      </c>
      <c r="T3971" s="16">
        <f t="shared" ref="T3971:T4034" si="30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1" t="s">
        <v>8315</v>
      </c>
      <c r="R3972" t="s">
        <v>8316</v>
      </c>
      <c r="S3972" s="16">
        <f t="shared" si="300"/>
        <v>42447.863553240735</v>
      </c>
      <c r="T3972" s="16">
        <f t="shared" si="30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1" t="s">
        <v>8315</v>
      </c>
      <c r="R3973" t="s">
        <v>8316</v>
      </c>
      <c r="S3973" s="16">
        <f t="shared" si="300"/>
        <v>41811.536180555559</v>
      </c>
      <c r="T3973" s="16">
        <f t="shared" si="30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1" t="s">
        <v>8315</v>
      </c>
      <c r="R3974" t="s">
        <v>8316</v>
      </c>
      <c r="S3974" s="16">
        <f t="shared" si="300"/>
        <v>41981.067523148144</v>
      </c>
      <c r="T3974" s="16">
        <f t="shared" si="30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1" t="s">
        <v>8315</v>
      </c>
      <c r="R3975" t="s">
        <v>8316</v>
      </c>
      <c r="S3975" s="16">
        <f t="shared" si="300"/>
        <v>42469.68414351852</v>
      </c>
      <c r="T3975" s="16">
        <f t="shared" si="30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1" t="s">
        <v>8315</v>
      </c>
      <c r="R3976" t="s">
        <v>8316</v>
      </c>
      <c r="S3976" s="16">
        <f t="shared" si="300"/>
        <v>42493.546851851846</v>
      </c>
      <c r="T3976" s="16">
        <f t="shared" si="30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1" t="s">
        <v>8315</v>
      </c>
      <c r="R3977" t="s">
        <v>8316</v>
      </c>
      <c r="S3977" s="16">
        <f t="shared" si="300"/>
        <v>42534.866875</v>
      </c>
      <c r="T3977" s="16">
        <f t="shared" si="30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1" t="s">
        <v>8315</v>
      </c>
      <c r="R3978" t="s">
        <v>8316</v>
      </c>
      <c r="S3978" s="16">
        <f t="shared" si="300"/>
        <v>41830.858344907407</v>
      </c>
      <c r="T3978" s="16">
        <f t="shared" si="30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1" t="s">
        <v>8315</v>
      </c>
      <c r="R3979" t="s">
        <v>8316</v>
      </c>
      <c r="S3979" s="16">
        <f t="shared" si="300"/>
        <v>42543.788564814815</v>
      </c>
      <c r="T3979" s="16">
        <f t="shared" si="30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1" t="s">
        <v>8315</v>
      </c>
      <c r="R3980" t="s">
        <v>8316</v>
      </c>
      <c r="S3980" s="16">
        <f t="shared" si="300"/>
        <v>41975.642974537041</v>
      </c>
      <c r="T3980" s="16">
        <f t="shared" si="30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1" t="s">
        <v>8315</v>
      </c>
      <c r="R3981" t="s">
        <v>8316</v>
      </c>
      <c r="S3981" s="16">
        <f t="shared" si="300"/>
        <v>42069.903437500005</v>
      </c>
      <c r="T3981" s="16">
        <f t="shared" si="30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1" t="s">
        <v>8315</v>
      </c>
      <c r="R3982" t="s">
        <v>8316</v>
      </c>
      <c r="S3982" s="16">
        <f t="shared" si="300"/>
        <v>41795.598923611113</v>
      </c>
      <c r="T3982" s="16">
        <f t="shared" si="30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1" t="s">
        <v>8315</v>
      </c>
      <c r="R3983" t="s">
        <v>8316</v>
      </c>
      <c r="S3983" s="16">
        <f t="shared" si="300"/>
        <v>42508.179965277777</v>
      </c>
      <c r="T3983" s="16">
        <f t="shared" si="30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1" t="s">
        <v>8315</v>
      </c>
      <c r="R3984" t="s">
        <v>8316</v>
      </c>
      <c r="S3984" s="16">
        <f t="shared" si="300"/>
        <v>42132.809953703705</v>
      </c>
      <c r="T3984" s="16">
        <f t="shared" si="30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1" t="s">
        <v>8315</v>
      </c>
      <c r="R3985" t="s">
        <v>8316</v>
      </c>
      <c r="S3985" s="16">
        <f t="shared" si="300"/>
        <v>41747.86986111111</v>
      </c>
      <c r="T3985" s="16">
        <f t="shared" si="30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1" t="s">
        <v>8315</v>
      </c>
      <c r="R3986" t="s">
        <v>8316</v>
      </c>
      <c r="S3986" s="16">
        <f t="shared" si="300"/>
        <v>41920.963472222218</v>
      </c>
      <c r="T3986" s="16">
        <f t="shared" si="30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1" t="s">
        <v>8315</v>
      </c>
      <c r="R3987" t="s">
        <v>8316</v>
      </c>
      <c r="S3987" s="16">
        <f t="shared" si="300"/>
        <v>42399.707407407404</v>
      </c>
      <c r="T3987" s="16">
        <f t="shared" si="30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1" t="s">
        <v>8315</v>
      </c>
      <c r="R3988" t="s">
        <v>8316</v>
      </c>
      <c r="S3988" s="16">
        <f t="shared" si="300"/>
        <v>42467.548541666663</v>
      </c>
      <c r="T3988" s="16">
        <f t="shared" si="30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1" t="s">
        <v>8315</v>
      </c>
      <c r="R3989" t="s">
        <v>8316</v>
      </c>
      <c r="S3989" s="16">
        <f t="shared" si="300"/>
        <v>41765.92465277778</v>
      </c>
      <c r="T3989" s="16">
        <f t="shared" si="30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1" t="s">
        <v>8315</v>
      </c>
      <c r="R3990" t="s">
        <v>8316</v>
      </c>
      <c r="S3990" s="16">
        <f t="shared" si="300"/>
        <v>42230.08116898148</v>
      </c>
      <c r="T3990" s="16">
        <f t="shared" si="30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1" t="s">
        <v>8315</v>
      </c>
      <c r="R3991" t="s">
        <v>8316</v>
      </c>
      <c r="S3991" s="16">
        <f t="shared" si="300"/>
        <v>42286.749780092592</v>
      </c>
      <c r="T3991" s="16">
        <f t="shared" si="30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1" t="s">
        <v>8315</v>
      </c>
      <c r="R3992" t="s">
        <v>8316</v>
      </c>
      <c r="S3992" s="16">
        <f t="shared" si="300"/>
        <v>42401.672372685185</v>
      </c>
      <c r="T3992" s="16">
        <f t="shared" si="30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1" t="s">
        <v>8315</v>
      </c>
      <c r="R3993" t="s">
        <v>8316</v>
      </c>
      <c r="S3993" s="16">
        <f t="shared" si="300"/>
        <v>42125.644467592589</v>
      </c>
      <c r="T3993" s="16">
        <f t="shared" si="30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1" t="s">
        <v>8315</v>
      </c>
      <c r="R3994" t="s">
        <v>8316</v>
      </c>
      <c r="S3994" s="16">
        <f t="shared" si="300"/>
        <v>42289.94049768518</v>
      </c>
      <c r="T3994" s="16">
        <f t="shared" si="30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1" t="s">
        <v>8315</v>
      </c>
      <c r="R3995" t="s">
        <v>8316</v>
      </c>
      <c r="S3995" s="16">
        <f t="shared" si="300"/>
        <v>42107.864722222221</v>
      </c>
      <c r="T3995" s="16">
        <f t="shared" si="30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1" t="s">
        <v>8315</v>
      </c>
      <c r="R3996" t="s">
        <v>8316</v>
      </c>
      <c r="S3996" s="16">
        <f t="shared" si="300"/>
        <v>41809.389930555553</v>
      </c>
      <c r="T3996" s="16">
        <f t="shared" si="30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1" t="s">
        <v>8315</v>
      </c>
      <c r="R3997" t="s">
        <v>8316</v>
      </c>
      <c r="S3997" s="16">
        <f t="shared" si="300"/>
        <v>42019.683761574073</v>
      </c>
      <c r="T3997" s="16">
        <f t="shared" si="30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1" t="s">
        <v>8315</v>
      </c>
      <c r="R3998" t="s">
        <v>8316</v>
      </c>
      <c r="S3998" s="16">
        <f t="shared" si="300"/>
        <v>41950.26694444444</v>
      </c>
      <c r="T3998" s="16">
        <f t="shared" si="30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1" t="s">
        <v>8315</v>
      </c>
      <c r="R3999" t="s">
        <v>8316</v>
      </c>
      <c r="S3999" s="16">
        <f t="shared" si="300"/>
        <v>42069.391446759255</v>
      </c>
      <c r="T3999" s="16">
        <f t="shared" si="30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1" t="s">
        <v>8315</v>
      </c>
      <c r="R4000" t="s">
        <v>8316</v>
      </c>
      <c r="S4000" s="16">
        <f t="shared" si="300"/>
        <v>42061.963263888887</v>
      </c>
      <c r="T4000" s="16">
        <f t="shared" si="30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1" t="s">
        <v>8315</v>
      </c>
      <c r="R4001" t="s">
        <v>8316</v>
      </c>
      <c r="S4001" s="16">
        <f t="shared" si="300"/>
        <v>41842.828680555554</v>
      </c>
      <c r="T4001" s="16">
        <f t="shared" si="30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1" t="s">
        <v>8315</v>
      </c>
      <c r="R4002" t="s">
        <v>8316</v>
      </c>
      <c r="S4002" s="16">
        <f t="shared" si="300"/>
        <v>42437.64534722222</v>
      </c>
      <c r="T4002" s="16">
        <f t="shared" si="30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1" t="s">
        <v>8315</v>
      </c>
      <c r="R4003" t="s">
        <v>8316</v>
      </c>
      <c r="S4003" s="16">
        <f t="shared" si="300"/>
        <v>42775.964212962965</v>
      </c>
      <c r="T4003" s="16">
        <f t="shared" si="30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1" t="s">
        <v>8315</v>
      </c>
      <c r="R4004" t="s">
        <v>8316</v>
      </c>
      <c r="S4004" s="16">
        <f t="shared" si="300"/>
        <v>41879.043530092589</v>
      </c>
      <c r="T4004" s="16">
        <f t="shared" si="30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1" t="s">
        <v>8315</v>
      </c>
      <c r="R4005" t="s">
        <v>8316</v>
      </c>
      <c r="S4005" s="16">
        <f t="shared" si="300"/>
        <v>42020.587349537032</v>
      </c>
      <c r="T4005" s="16">
        <f t="shared" si="30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1" t="s">
        <v>8315</v>
      </c>
      <c r="R4006" t="s">
        <v>8316</v>
      </c>
      <c r="S4006" s="16">
        <f t="shared" si="300"/>
        <v>41890.16269675926</v>
      </c>
      <c r="T4006" s="16">
        <f t="shared" si="30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1" t="s">
        <v>8315</v>
      </c>
      <c r="R4007" t="s">
        <v>8316</v>
      </c>
      <c r="S4007" s="16">
        <f t="shared" si="300"/>
        <v>41872.807696759257</v>
      </c>
      <c r="T4007" s="16">
        <f t="shared" si="30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1" t="s">
        <v>8315</v>
      </c>
      <c r="R4008" t="s">
        <v>8316</v>
      </c>
      <c r="S4008" s="16">
        <f t="shared" si="300"/>
        <v>42391.772997685184</v>
      </c>
      <c r="T4008" s="16">
        <f t="shared" si="30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1" t="s">
        <v>8315</v>
      </c>
      <c r="R4009" t="s">
        <v>8316</v>
      </c>
      <c r="S4009" s="16">
        <f t="shared" si="300"/>
        <v>41848.772928240738</v>
      </c>
      <c r="T4009" s="16">
        <f t="shared" si="30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1" t="s">
        <v>8315</v>
      </c>
      <c r="R4010" t="s">
        <v>8316</v>
      </c>
      <c r="S4010" s="16">
        <f t="shared" si="300"/>
        <v>42177.964201388888</v>
      </c>
      <c r="T4010" s="16">
        <f t="shared" si="30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1" t="s">
        <v>8315</v>
      </c>
      <c r="R4011" t="s">
        <v>8316</v>
      </c>
      <c r="S4011" s="16">
        <f t="shared" si="300"/>
        <v>41851.700925925928</v>
      </c>
      <c r="T4011" s="16">
        <f t="shared" si="30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1" t="s">
        <v>8315</v>
      </c>
      <c r="R4012" t="s">
        <v>8316</v>
      </c>
      <c r="S4012" s="16">
        <f t="shared" si="300"/>
        <v>41921.770439814813</v>
      </c>
      <c r="T4012" s="16">
        <f t="shared" si="30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1" t="s">
        <v>8315</v>
      </c>
      <c r="R4013" t="s">
        <v>8316</v>
      </c>
      <c r="S4013" s="16">
        <f t="shared" si="300"/>
        <v>42002.54488425926</v>
      </c>
      <c r="T4013" s="16">
        <f t="shared" si="30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1" t="s">
        <v>8315</v>
      </c>
      <c r="R4014" t="s">
        <v>8316</v>
      </c>
      <c r="S4014" s="16">
        <f t="shared" si="300"/>
        <v>42096.544548611113</v>
      </c>
      <c r="T4014" s="16">
        <f t="shared" si="30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1" t="s">
        <v>8315</v>
      </c>
      <c r="R4015" t="s">
        <v>8316</v>
      </c>
      <c r="S4015" s="16">
        <f t="shared" si="300"/>
        <v>42021.301192129627</v>
      </c>
      <c r="T4015" s="16">
        <f t="shared" si="30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1" t="s">
        <v>8315</v>
      </c>
      <c r="R4016" t="s">
        <v>8316</v>
      </c>
      <c r="S4016" s="16">
        <f t="shared" si="300"/>
        <v>42419.246168981481</v>
      </c>
      <c r="T4016" s="16">
        <f t="shared" si="30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1" t="s">
        <v>8315</v>
      </c>
      <c r="R4017" t="s">
        <v>8316</v>
      </c>
      <c r="S4017" s="16">
        <f t="shared" si="300"/>
        <v>42174.780821759254</v>
      </c>
      <c r="T4017" s="16">
        <f t="shared" si="30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1" t="s">
        <v>8315</v>
      </c>
      <c r="R4018" t="s">
        <v>8316</v>
      </c>
      <c r="S4018" s="16">
        <f t="shared" si="300"/>
        <v>41869.872685185182</v>
      </c>
      <c r="T4018" s="16">
        <f t="shared" si="30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1" t="s">
        <v>8315</v>
      </c>
      <c r="R4019" t="s">
        <v>8316</v>
      </c>
      <c r="S4019" s="16">
        <f t="shared" si="300"/>
        <v>41856.672152777777</v>
      </c>
      <c r="T4019" s="16">
        <f t="shared" si="30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1" t="s">
        <v>8315</v>
      </c>
      <c r="R4020" t="s">
        <v>8316</v>
      </c>
      <c r="S4020" s="16">
        <f t="shared" si="300"/>
        <v>42620.91097222222</v>
      </c>
      <c r="T4020" s="16">
        <f t="shared" si="30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1" t="s">
        <v>8315</v>
      </c>
      <c r="R4021" t="s">
        <v>8316</v>
      </c>
      <c r="S4021" s="16">
        <f t="shared" si="300"/>
        <v>42417.675879629634</v>
      </c>
      <c r="T4021" s="16">
        <f t="shared" si="30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1" t="s">
        <v>8315</v>
      </c>
      <c r="R4022" t="s">
        <v>8316</v>
      </c>
      <c r="S4022" s="16">
        <f t="shared" si="300"/>
        <v>42057.190960648149</v>
      </c>
      <c r="T4022" s="16">
        <f t="shared" si="30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1" t="s">
        <v>8315</v>
      </c>
      <c r="R4023" t="s">
        <v>8316</v>
      </c>
      <c r="S4023" s="16">
        <f t="shared" si="300"/>
        <v>41878.911550925928</v>
      </c>
      <c r="T4023" s="16">
        <f t="shared" si="30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1" t="s">
        <v>8315</v>
      </c>
      <c r="R4024" t="s">
        <v>8316</v>
      </c>
      <c r="S4024" s="16">
        <f t="shared" si="300"/>
        <v>41990.584108796291</v>
      </c>
      <c r="T4024" s="16">
        <f t="shared" si="30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1" t="s">
        <v>8315</v>
      </c>
      <c r="R4025" t="s">
        <v>8316</v>
      </c>
      <c r="S4025" s="16">
        <f t="shared" si="300"/>
        <v>42408.999571759254</v>
      </c>
      <c r="T4025" s="16">
        <f t="shared" si="30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1" t="s">
        <v>8315</v>
      </c>
      <c r="R4026" t="s">
        <v>8316</v>
      </c>
      <c r="S4026" s="16">
        <f t="shared" si="300"/>
        <v>42217.670104166667</v>
      </c>
      <c r="T4026" s="16">
        <f t="shared" si="30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1" t="s">
        <v>8315</v>
      </c>
      <c r="R4027" t="s">
        <v>8316</v>
      </c>
      <c r="S4027" s="16">
        <f t="shared" si="300"/>
        <v>42151.237685185188</v>
      </c>
      <c r="T4027" s="16">
        <f t="shared" si="30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1" t="s">
        <v>8315</v>
      </c>
      <c r="R4028" t="s">
        <v>8316</v>
      </c>
      <c r="S4028" s="16">
        <f t="shared" si="300"/>
        <v>42282.655543981484</v>
      </c>
      <c r="T4028" s="16">
        <f t="shared" si="30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1" t="s">
        <v>8315</v>
      </c>
      <c r="R4029" t="s">
        <v>8316</v>
      </c>
      <c r="S4029" s="16">
        <f t="shared" si="300"/>
        <v>42768.97084490741</v>
      </c>
      <c r="T4029" s="16">
        <f t="shared" si="30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1" t="s">
        <v>8315</v>
      </c>
      <c r="R4030" t="s">
        <v>8316</v>
      </c>
      <c r="S4030" s="16">
        <f t="shared" si="300"/>
        <v>41765.938657407409</v>
      </c>
      <c r="T4030" s="16">
        <f t="shared" si="30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1" t="s">
        <v>8315</v>
      </c>
      <c r="R4031" t="s">
        <v>8316</v>
      </c>
      <c r="S4031" s="16">
        <f t="shared" si="300"/>
        <v>42322.025115740747</v>
      </c>
      <c r="T4031" s="16">
        <f t="shared" si="30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1" t="s">
        <v>8315</v>
      </c>
      <c r="R4032" t="s">
        <v>8316</v>
      </c>
      <c r="S4032" s="16">
        <f t="shared" si="300"/>
        <v>42374.655081018514</v>
      </c>
      <c r="T4032" s="16">
        <f t="shared" si="30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1" t="s">
        <v>8315</v>
      </c>
      <c r="R4033" t="s">
        <v>8316</v>
      </c>
      <c r="S4033" s="16">
        <f t="shared" si="300"/>
        <v>41941.585231481484</v>
      </c>
      <c r="T4033" s="16">
        <f t="shared" si="30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1" t="s">
        <v>8315</v>
      </c>
      <c r="R4034" t="s">
        <v>8316</v>
      </c>
      <c r="S4034" s="16">
        <f t="shared" si="300"/>
        <v>42293.809212962966</v>
      </c>
      <c r="T4034" s="16">
        <f t="shared" si="30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 0)</f>
        <v>26</v>
      </c>
      <c r="P4035">
        <f t="shared" ref="P4035:P4098" si="303">IFERROR(ROUND(E4035/L4035,2),0)</f>
        <v>65.34</v>
      </c>
      <c r="Q4035" s="11" t="s">
        <v>8315</v>
      </c>
      <c r="R4035" t="s">
        <v>8316</v>
      </c>
      <c r="S4035" s="16">
        <f t="shared" ref="S4035:S4098" si="304">(((J4035/60)/60)/24)+DATE(1970,1,1)</f>
        <v>42614.268796296295</v>
      </c>
      <c r="T4035" s="16">
        <f t="shared" ref="T4035:T4098" si="30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1" t="s">
        <v>8315</v>
      </c>
      <c r="R4036" t="s">
        <v>8316</v>
      </c>
      <c r="S4036" s="16">
        <f t="shared" si="304"/>
        <v>42067.947337962964</v>
      </c>
      <c r="T4036" s="16">
        <f t="shared" si="30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1" t="s">
        <v>8315</v>
      </c>
      <c r="R4037" t="s">
        <v>8316</v>
      </c>
      <c r="S4037" s="16">
        <f t="shared" si="304"/>
        <v>41903.882951388885</v>
      </c>
      <c r="T4037" s="16">
        <f t="shared" si="30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1" t="s">
        <v>8315</v>
      </c>
      <c r="R4038" t="s">
        <v>8316</v>
      </c>
      <c r="S4038" s="16">
        <f t="shared" si="304"/>
        <v>41804.937083333331</v>
      </c>
      <c r="T4038" s="16">
        <f t="shared" si="30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1" t="s">
        <v>8315</v>
      </c>
      <c r="R4039" t="s">
        <v>8316</v>
      </c>
      <c r="S4039" s="16">
        <f t="shared" si="304"/>
        <v>42497.070775462969</v>
      </c>
      <c r="T4039" s="16">
        <f t="shared" si="30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1" t="s">
        <v>8315</v>
      </c>
      <c r="R4040" t="s">
        <v>8316</v>
      </c>
      <c r="S4040" s="16">
        <f t="shared" si="304"/>
        <v>41869.798726851855</v>
      </c>
      <c r="T4040" s="16">
        <f t="shared" si="30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1" t="s">
        <v>8315</v>
      </c>
      <c r="R4041" t="s">
        <v>8316</v>
      </c>
      <c r="S4041" s="16">
        <f t="shared" si="304"/>
        <v>42305.670914351853</v>
      </c>
      <c r="T4041" s="16">
        <f t="shared" si="30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1" t="s">
        <v>8315</v>
      </c>
      <c r="R4042" t="s">
        <v>8316</v>
      </c>
      <c r="S4042" s="16">
        <f t="shared" si="304"/>
        <v>42144.231527777782</v>
      </c>
      <c r="T4042" s="16">
        <f t="shared" si="30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1" t="s">
        <v>8315</v>
      </c>
      <c r="R4043" t="s">
        <v>8316</v>
      </c>
      <c r="S4043" s="16">
        <f t="shared" si="304"/>
        <v>42559.474004629628</v>
      </c>
      <c r="T4043" s="16">
        <f t="shared" si="30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1" t="s">
        <v>8315</v>
      </c>
      <c r="R4044" t="s">
        <v>8316</v>
      </c>
      <c r="S4044" s="16">
        <f t="shared" si="304"/>
        <v>41995.084074074075</v>
      </c>
      <c r="T4044" s="16">
        <f t="shared" si="30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1" t="s">
        <v>8315</v>
      </c>
      <c r="R4045" t="s">
        <v>8316</v>
      </c>
      <c r="S4045" s="16">
        <f t="shared" si="304"/>
        <v>41948.957465277781</v>
      </c>
      <c r="T4045" s="16">
        <f t="shared" si="30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1" t="s">
        <v>8315</v>
      </c>
      <c r="R4046" t="s">
        <v>8316</v>
      </c>
      <c r="S4046" s="16">
        <f t="shared" si="304"/>
        <v>42074.219699074078</v>
      </c>
      <c r="T4046" s="16">
        <f t="shared" si="30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1" t="s">
        <v>8315</v>
      </c>
      <c r="R4047" t="s">
        <v>8316</v>
      </c>
      <c r="S4047" s="16">
        <f t="shared" si="304"/>
        <v>41842.201261574075</v>
      </c>
      <c r="T4047" s="16">
        <f t="shared" si="30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1" t="s">
        <v>8315</v>
      </c>
      <c r="R4048" t="s">
        <v>8316</v>
      </c>
      <c r="S4048" s="16">
        <f t="shared" si="304"/>
        <v>41904.650578703702</v>
      </c>
      <c r="T4048" s="16">
        <f t="shared" si="30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1" t="s">
        <v>8315</v>
      </c>
      <c r="R4049" t="s">
        <v>8316</v>
      </c>
      <c r="S4049" s="16">
        <f t="shared" si="304"/>
        <v>41991.022488425922</v>
      </c>
      <c r="T4049" s="16">
        <f t="shared" si="30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1" t="s">
        <v>8315</v>
      </c>
      <c r="R4050" t="s">
        <v>8316</v>
      </c>
      <c r="S4050" s="16">
        <f t="shared" si="304"/>
        <v>42436.509108796294</v>
      </c>
      <c r="T4050" s="16">
        <f t="shared" si="30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1" t="s">
        <v>8315</v>
      </c>
      <c r="R4051" t="s">
        <v>8316</v>
      </c>
      <c r="S4051" s="16">
        <f t="shared" si="304"/>
        <v>42169.958506944444</v>
      </c>
      <c r="T4051" s="16">
        <f t="shared" si="30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1" t="s">
        <v>8315</v>
      </c>
      <c r="R4052" t="s">
        <v>8316</v>
      </c>
      <c r="S4052" s="16">
        <f t="shared" si="304"/>
        <v>41905.636469907404</v>
      </c>
      <c r="T4052" s="16">
        <f t="shared" si="30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1" t="s">
        <v>8315</v>
      </c>
      <c r="R4053" t="s">
        <v>8316</v>
      </c>
      <c r="S4053" s="16">
        <f t="shared" si="304"/>
        <v>41761.810150462967</v>
      </c>
      <c r="T4053" s="16">
        <f t="shared" si="30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1" t="s">
        <v>8315</v>
      </c>
      <c r="R4054" t="s">
        <v>8316</v>
      </c>
      <c r="S4054" s="16">
        <f t="shared" si="304"/>
        <v>41865.878657407404</v>
      </c>
      <c r="T4054" s="16">
        <f t="shared" si="30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1" t="s">
        <v>8315</v>
      </c>
      <c r="R4055" t="s">
        <v>8316</v>
      </c>
      <c r="S4055" s="16">
        <f t="shared" si="304"/>
        <v>41928.690138888887</v>
      </c>
      <c r="T4055" s="16">
        <f t="shared" si="30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1" t="s">
        <v>8315</v>
      </c>
      <c r="R4056" t="s">
        <v>8316</v>
      </c>
      <c r="S4056" s="16">
        <f t="shared" si="304"/>
        <v>42613.841261574074</v>
      </c>
      <c r="T4056" s="16">
        <f t="shared" si="30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1" t="s">
        <v>8315</v>
      </c>
      <c r="R4057" t="s">
        <v>8316</v>
      </c>
      <c r="S4057" s="16">
        <f t="shared" si="304"/>
        <v>41779.648506944446</v>
      </c>
      <c r="T4057" s="16">
        <f t="shared" si="30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1" t="s">
        <v>8315</v>
      </c>
      <c r="R4058" t="s">
        <v>8316</v>
      </c>
      <c r="S4058" s="16">
        <f t="shared" si="304"/>
        <v>42534.933321759265</v>
      </c>
      <c r="T4058" s="16">
        <f t="shared" si="30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1" t="s">
        <v>8315</v>
      </c>
      <c r="R4059" t="s">
        <v>8316</v>
      </c>
      <c r="S4059" s="16">
        <f t="shared" si="304"/>
        <v>42310.968518518523</v>
      </c>
      <c r="T4059" s="16">
        <f t="shared" si="30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1" t="s">
        <v>8315</v>
      </c>
      <c r="R4060" t="s">
        <v>8316</v>
      </c>
      <c r="S4060" s="16">
        <f t="shared" si="304"/>
        <v>42446.060694444444</v>
      </c>
      <c r="T4060" s="16">
        <f t="shared" si="30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1" t="s">
        <v>8315</v>
      </c>
      <c r="R4061" t="s">
        <v>8316</v>
      </c>
      <c r="S4061" s="16">
        <f t="shared" si="304"/>
        <v>41866.640648148146</v>
      </c>
      <c r="T4061" s="16">
        <f t="shared" si="30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1" t="s">
        <v>8315</v>
      </c>
      <c r="R4062" t="s">
        <v>8316</v>
      </c>
      <c r="S4062" s="16">
        <f t="shared" si="304"/>
        <v>41779.695092592592</v>
      </c>
      <c r="T4062" s="16">
        <f t="shared" si="30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1" t="s">
        <v>8315</v>
      </c>
      <c r="R4063" t="s">
        <v>8316</v>
      </c>
      <c r="S4063" s="16">
        <f t="shared" si="304"/>
        <v>42421.141469907408</v>
      </c>
      <c r="T4063" s="16">
        <f t="shared" si="30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1" t="s">
        <v>8315</v>
      </c>
      <c r="R4064" t="s">
        <v>8316</v>
      </c>
      <c r="S4064" s="16">
        <f t="shared" si="304"/>
        <v>42523.739212962959</v>
      </c>
      <c r="T4064" s="16">
        <f t="shared" si="30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1" t="s">
        <v>8315</v>
      </c>
      <c r="R4065" t="s">
        <v>8316</v>
      </c>
      <c r="S4065" s="16">
        <f t="shared" si="304"/>
        <v>41787.681527777779</v>
      </c>
      <c r="T4065" s="16">
        <f t="shared" si="30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1" t="s">
        <v>8315</v>
      </c>
      <c r="R4066" t="s">
        <v>8316</v>
      </c>
      <c r="S4066" s="16">
        <f t="shared" si="304"/>
        <v>42093.588263888887</v>
      </c>
      <c r="T4066" s="16">
        <f t="shared" si="30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1" t="s">
        <v>8315</v>
      </c>
      <c r="R4067" t="s">
        <v>8316</v>
      </c>
      <c r="S4067" s="16">
        <f t="shared" si="304"/>
        <v>41833.951516203706</v>
      </c>
      <c r="T4067" s="16">
        <f t="shared" si="30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1" t="s">
        <v>8315</v>
      </c>
      <c r="R4068" t="s">
        <v>8316</v>
      </c>
      <c r="S4068" s="16">
        <f t="shared" si="304"/>
        <v>42479.039212962962</v>
      </c>
      <c r="T4068" s="16">
        <f t="shared" si="30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1" t="s">
        <v>8315</v>
      </c>
      <c r="R4069" t="s">
        <v>8316</v>
      </c>
      <c r="S4069" s="16">
        <f t="shared" si="304"/>
        <v>42235.117476851854</v>
      </c>
      <c r="T4069" s="16">
        <f t="shared" si="30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1" t="s">
        <v>8315</v>
      </c>
      <c r="R4070" t="s">
        <v>8316</v>
      </c>
      <c r="S4070" s="16">
        <f t="shared" si="304"/>
        <v>42718.963599537034</v>
      </c>
      <c r="T4070" s="16">
        <f t="shared" si="30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1" t="s">
        <v>8315</v>
      </c>
      <c r="R4071" t="s">
        <v>8316</v>
      </c>
      <c r="S4071" s="16">
        <f t="shared" si="304"/>
        <v>42022.661527777775</v>
      </c>
      <c r="T4071" s="16">
        <f t="shared" si="30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1" t="s">
        <v>8315</v>
      </c>
      <c r="R4072" t="s">
        <v>8316</v>
      </c>
      <c r="S4072" s="16">
        <f t="shared" si="304"/>
        <v>42031.666898148149</v>
      </c>
      <c r="T4072" s="16">
        <f t="shared" si="30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1" t="s">
        <v>8315</v>
      </c>
      <c r="R4073" t="s">
        <v>8316</v>
      </c>
      <c r="S4073" s="16">
        <f t="shared" si="304"/>
        <v>42700.804756944446</v>
      </c>
      <c r="T4073" s="16">
        <f t="shared" si="30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1" t="s">
        <v>8315</v>
      </c>
      <c r="R4074" t="s">
        <v>8316</v>
      </c>
      <c r="S4074" s="16">
        <f t="shared" si="304"/>
        <v>41812.77443287037</v>
      </c>
      <c r="T4074" s="16">
        <f t="shared" si="30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1" t="s">
        <v>8315</v>
      </c>
      <c r="R4075" t="s">
        <v>8316</v>
      </c>
      <c r="S4075" s="16">
        <f t="shared" si="304"/>
        <v>42078.34520833334</v>
      </c>
      <c r="T4075" s="16">
        <f t="shared" si="30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1" t="s">
        <v>8315</v>
      </c>
      <c r="R4076" t="s">
        <v>8316</v>
      </c>
      <c r="S4076" s="16">
        <f t="shared" si="304"/>
        <v>42283.552951388891</v>
      </c>
      <c r="T4076" s="16">
        <f t="shared" si="30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1" t="s">
        <v>8315</v>
      </c>
      <c r="R4077" t="s">
        <v>8316</v>
      </c>
      <c r="S4077" s="16">
        <f t="shared" si="304"/>
        <v>41779.045937499999</v>
      </c>
      <c r="T4077" s="16">
        <f t="shared" si="30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1" t="s">
        <v>8315</v>
      </c>
      <c r="R4078" t="s">
        <v>8316</v>
      </c>
      <c r="S4078" s="16">
        <f t="shared" si="304"/>
        <v>41905.795706018522</v>
      </c>
      <c r="T4078" s="16">
        <f t="shared" si="30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1" t="s">
        <v>8315</v>
      </c>
      <c r="R4079" t="s">
        <v>8316</v>
      </c>
      <c r="S4079" s="16">
        <f t="shared" si="304"/>
        <v>42695.7105787037</v>
      </c>
      <c r="T4079" s="16">
        <f t="shared" si="30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1" t="s">
        <v>8315</v>
      </c>
      <c r="R4080" t="s">
        <v>8316</v>
      </c>
      <c r="S4080" s="16">
        <f t="shared" si="304"/>
        <v>42732.787523148145</v>
      </c>
      <c r="T4080" s="16">
        <f t="shared" si="30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1" t="s">
        <v>8315</v>
      </c>
      <c r="R4081" t="s">
        <v>8316</v>
      </c>
      <c r="S4081" s="16">
        <f t="shared" si="304"/>
        <v>42510.938900462963</v>
      </c>
      <c r="T4081" s="16">
        <f t="shared" si="30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1" t="s">
        <v>8315</v>
      </c>
      <c r="R4082" t="s">
        <v>8316</v>
      </c>
      <c r="S4082" s="16">
        <f t="shared" si="304"/>
        <v>42511.698101851856</v>
      </c>
      <c r="T4082" s="16">
        <f t="shared" si="30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1" t="s">
        <v>8315</v>
      </c>
      <c r="R4083" t="s">
        <v>8316</v>
      </c>
      <c r="S4083" s="16">
        <f t="shared" si="304"/>
        <v>42041.581307870365</v>
      </c>
      <c r="T4083" s="16">
        <f t="shared" si="30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1" t="s">
        <v>8315</v>
      </c>
      <c r="R4084" t="s">
        <v>8316</v>
      </c>
      <c r="S4084" s="16">
        <f t="shared" si="304"/>
        <v>42307.189270833333</v>
      </c>
      <c r="T4084" s="16">
        <f t="shared" si="30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1" t="s">
        <v>8315</v>
      </c>
      <c r="R4085" t="s">
        <v>8316</v>
      </c>
      <c r="S4085" s="16">
        <f t="shared" si="304"/>
        <v>42353.761759259258</v>
      </c>
      <c r="T4085" s="16">
        <f t="shared" si="30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1" t="s">
        <v>8315</v>
      </c>
      <c r="R4086" t="s">
        <v>8316</v>
      </c>
      <c r="S4086" s="16">
        <f t="shared" si="304"/>
        <v>42622.436412037037</v>
      </c>
      <c r="T4086" s="16">
        <f t="shared" si="30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1" t="s">
        <v>8315</v>
      </c>
      <c r="R4087" t="s">
        <v>8316</v>
      </c>
      <c r="S4087" s="16">
        <f t="shared" si="304"/>
        <v>42058.603877314818</v>
      </c>
      <c r="T4087" s="16">
        <f t="shared" si="30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1" t="s">
        <v>8315</v>
      </c>
      <c r="R4088" t="s">
        <v>8316</v>
      </c>
      <c r="S4088" s="16">
        <f t="shared" si="304"/>
        <v>42304.940960648149</v>
      </c>
      <c r="T4088" s="16">
        <f t="shared" si="30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1" t="s">
        <v>8315</v>
      </c>
      <c r="R4089" t="s">
        <v>8316</v>
      </c>
      <c r="S4089" s="16">
        <f t="shared" si="304"/>
        <v>42538.742893518516</v>
      </c>
      <c r="T4089" s="16">
        <f t="shared" si="30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1" t="s">
        <v>8315</v>
      </c>
      <c r="R4090" t="s">
        <v>8316</v>
      </c>
      <c r="S4090" s="16">
        <f t="shared" si="304"/>
        <v>41990.612546296295</v>
      </c>
      <c r="T4090" s="16">
        <f t="shared" si="30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1" t="s">
        <v>8315</v>
      </c>
      <c r="R4091" t="s">
        <v>8316</v>
      </c>
      <c r="S4091" s="16">
        <f t="shared" si="304"/>
        <v>42122.732499999998</v>
      </c>
      <c r="T4091" s="16">
        <f t="shared" si="30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1" t="s">
        <v>8315</v>
      </c>
      <c r="R4092" t="s">
        <v>8316</v>
      </c>
      <c r="S4092" s="16">
        <f t="shared" si="304"/>
        <v>42209.67288194444</v>
      </c>
      <c r="T4092" s="16">
        <f t="shared" si="30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1" t="s">
        <v>8315</v>
      </c>
      <c r="R4093" t="s">
        <v>8316</v>
      </c>
      <c r="S4093" s="16">
        <f t="shared" si="304"/>
        <v>41990.506377314814</v>
      </c>
      <c r="T4093" s="16">
        <f t="shared" si="30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1" t="s">
        <v>8315</v>
      </c>
      <c r="R4094" t="s">
        <v>8316</v>
      </c>
      <c r="S4094" s="16">
        <f t="shared" si="304"/>
        <v>42039.194988425923</v>
      </c>
      <c r="T4094" s="16">
        <f t="shared" si="30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1" t="s">
        <v>8315</v>
      </c>
      <c r="R4095" t="s">
        <v>8316</v>
      </c>
      <c r="S4095" s="16">
        <f t="shared" si="304"/>
        <v>42178.815891203703</v>
      </c>
      <c r="T4095" s="16">
        <f t="shared" si="30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1" t="s">
        <v>8315</v>
      </c>
      <c r="R4096" t="s">
        <v>8316</v>
      </c>
      <c r="S4096" s="16">
        <f t="shared" si="304"/>
        <v>41890.086805555555</v>
      </c>
      <c r="T4096" s="16">
        <f t="shared" si="30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1" t="s">
        <v>8315</v>
      </c>
      <c r="R4097" t="s">
        <v>8316</v>
      </c>
      <c r="S4097" s="16">
        <f t="shared" si="304"/>
        <v>42693.031828703708</v>
      </c>
      <c r="T4097" s="16">
        <f t="shared" si="30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1" t="s">
        <v>8315</v>
      </c>
      <c r="R4098" t="s">
        <v>8316</v>
      </c>
      <c r="S4098" s="16">
        <f t="shared" si="304"/>
        <v>42750.530312499999</v>
      </c>
      <c r="T4098" s="16">
        <f t="shared" si="30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 0)</f>
        <v>0</v>
      </c>
      <c r="P4099">
        <f t="shared" ref="P4099:P4115" si="307">IFERROR(ROUND(E4099/L4099,2),0)</f>
        <v>0</v>
      </c>
      <c r="Q4099" s="11" t="s">
        <v>8315</v>
      </c>
      <c r="R4099" t="s">
        <v>8316</v>
      </c>
      <c r="S4099" s="16">
        <f t="shared" ref="S4099:S4115" si="308">(((J4099/60)/60)/24)+DATE(1970,1,1)</f>
        <v>42344.824502314819</v>
      </c>
      <c r="T4099" s="16">
        <f t="shared" ref="T4099:T4115" si="30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1" t="s">
        <v>8315</v>
      </c>
      <c r="R4100" t="s">
        <v>8316</v>
      </c>
      <c r="S4100" s="16">
        <f t="shared" si="308"/>
        <v>42495.722187499996</v>
      </c>
      <c r="T4100" s="16">
        <f t="shared" si="30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1" t="s">
        <v>8315</v>
      </c>
      <c r="R4101" t="s">
        <v>8316</v>
      </c>
      <c r="S4101" s="16">
        <f t="shared" si="308"/>
        <v>42570.850381944445</v>
      </c>
      <c r="T4101" s="16">
        <f t="shared" si="30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1" t="s">
        <v>8315</v>
      </c>
      <c r="R4102" t="s">
        <v>8316</v>
      </c>
      <c r="S4102" s="16">
        <f t="shared" si="308"/>
        <v>41927.124884259261</v>
      </c>
      <c r="T4102" s="16">
        <f t="shared" si="30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1" t="s">
        <v>8315</v>
      </c>
      <c r="R4103" t="s">
        <v>8316</v>
      </c>
      <c r="S4103" s="16">
        <f t="shared" si="308"/>
        <v>42730.903726851851</v>
      </c>
      <c r="T4103" s="16">
        <f t="shared" si="30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1" t="s">
        <v>8315</v>
      </c>
      <c r="R4104" t="s">
        <v>8316</v>
      </c>
      <c r="S4104" s="16">
        <f t="shared" si="308"/>
        <v>42475.848067129627</v>
      </c>
      <c r="T4104" s="16">
        <f t="shared" si="30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1" t="s">
        <v>8315</v>
      </c>
      <c r="R4105" t="s">
        <v>8316</v>
      </c>
      <c r="S4105" s="16">
        <f t="shared" si="308"/>
        <v>42188.83293981482</v>
      </c>
      <c r="T4105" s="16">
        <f t="shared" si="30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1" t="s">
        <v>8315</v>
      </c>
      <c r="R4106" t="s">
        <v>8316</v>
      </c>
      <c r="S4106" s="16">
        <f t="shared" si="308"/>
        <v>42640.278171296297</v>
      </c>
      <c r="T4106" s="16">
        <f t="shared" si="30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1" t="s">
        <v>8315</v>
      </c>
      <c r="R4107" t="s">
        <v>8316</v>
      </c>
      <c r="S4107" s="16">
        <f t="shared" si="308"/>
        <v>42697.010520833333</v>
      </c>
      <c r="T4107" s="16">
        <f t="shared" si="30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1" t="s">
        <v>8315</v>
      </c>
      <c r="R4108" t="s">
        <v>8316</v>
      </c>
      <c r="S4108" s="16">
        <f t="shared" si="308"/>
        <v>42053.049375000002</v>
      </c>
      <c r="T4108" s="16">
        <f t="shared" si="30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1" t="s">
        <v>8315</v>
      </c>
      <c r="R4109" t="s">
        <v>8316</v>
      </c>
      <c r="S4109" s="16">
        <f t="shared" si="308"/>
        <v>41883.916678240741</v>
      </c>
      <c r="T4109" s="16">
        <f t="shared" si="30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1" t="s">
        <v>8315</v>
      </c>
      <c r="R4110" t="s">
        <v>8316</v>
      </c>
      <c r="S4110" s="16">
        <f t="shared" si="308"/>
        <v>42767.031678240746</v>
      </c>
      <c r="T4110" s="16">
        <f t="shared" si="30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1" t="s">
        <v>8315</v>
      </c>
      <c r="R4111" t="s">
        <v>8316</v>
      </c>
      <c r="S4111" s="16">
        <f t="shared" si="308"/>
        <v>42307.539398148147</v>
      </c>
      <c r="T4111" s="16">
        <f t="shared" si="30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1" t="s">
        <v>8315</v>
      </c>
      <c r="R4112" t="s">
        <v>8316</v>
      </c>
      <c r="S4112" s="16">
        <f t="shared" si="308"/>
        <v>42512.626747685179</v>
      </c>
      <c r="T4112" s="16">
        <f t="shared" si="30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1" t="s">
        <v>8315</v>
      </c>
      <c r="R4113" t="s">
        <v>8316</v>
      </c>
      <c r="S4113" s="16">
        <f t="shared" si="308"/>
        <v>42029.135879629626</v>
      </c>
      <c r="T4113" s="16">
        <f t="shared" si="30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1" t="s">
        <v>8315</v>
      </c>
      <c r="R4114" t="s">
        <v>8316</v>
      </c>
      <c r="S4114" s="16">
        <f t="shared" si="308"/>
        <v>42400.946597222224</v>
      </c>
      <c r="T4114" s="16">
        <f t="shared" si="30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1" t="s">
        <v>8315</v>
      </c>
      <c r="R4115" t="s">
        <v>8316</v>
      </c>
      <c r="S4115" s="16">
        <f t="shared" si="308"/>
        <v>42358.573182870372</v>
      </c>
      <c r="T4115" s="16">
        <f t="shared" si="309"/>
        <v>42377.273611111115</v>
      </c>
    </row>
  </sheetData>
  <conditionalFormatting sqref="F1">
    <cfRule type="containsText" dxfId="3" priority="5" operator="containsText" text="live">
      <formula>NOT(ISERROR(SEARCH("live",F1)))</formula>
    </cfRule>
  </conditionalFormatting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conditionalFormatting sqref="O1:O1048576 P1 R1:U1">
    <cfRule type="colorScale" priority="1">
      <colorScale>
        <cfvo type="min"/>
        <cfvo type="percent" val="90"/>
        <color rgb="FFC0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35E2-35A1-B043-8074-6F30B5203E28}">
  <dimension ref="A1:F6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16" width="11" bestFit="1" customWidth="1"/>
    <col min="17" max="17" width="9.6640625" bestFit="1" customWidth="1"/>
    <col min="18" max="20" width="7" bestFit="1" customWidth="1"/>
    <col min="21" max="21" width="8.1640625" bestFit="1" customWidth="1"/>
    <col min="22" max="29" width="11" bestFit="1" customWidth="1"/>
    <col min="30" max="30" width="13" bestFit="1" customWidth="1"/>
    <col min="31" max="31" width="8" bestFit="1" customWidth="1"/>
    <col min="32" max="32" width="10.5" bestFit="1" customWidth="1"/>
    <col min="33" max="33" width="10" bestFit="1" customWidth="1"/>
  </cols>
  <sheetData>
    <row r="1" spans="1:6" x14ac:dyDescent="0.2">
      <c r="A1" s="12" t="s">
        <v>8222</v>
      </c>
      <c r="B1" t="s">
        <v>8375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31C5B-DA81-A841-804E-2602D8F5CD32}">
  <dimension ref="A1:E7"/>
  <sheetViews>
    <sheetView workbookViewId="0">
      <selection activeCell="A6" sqref="A6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5.5" bestFit="1" customWidth="1"/>
    <col min="5" max="7" width="10" bestFit="1" customWidth="1"/>
  </cols>
  <sheetData>
    <row r="1" spans="1:5" x14ac:dyDescent="0.2">
      <c r="A1" s="12" t="s">
        <v>8222</v>
      </c>
      <c r="B1" t="s">
        <v>8375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8221</v>
      </c>
      <c r="D5" t="s">
        <v>8220</v>
      </c>
      <c r="E5" t="s">
        <v>8361</v>
      </c>
    </row>
    <row r="6" spans="1:5" x14ac:dyDescent="0.2">
      <c r="A6" s="13" t="s">
        <v>8316</v>
      </c>
      <c r="B6" s="14">
        <v>694</v>
      </c>
      <c r="C6" s="14">
        <v>19</v>
      </c>
      <c r="D6" s="14">
        <v>353</v>
      </c>
      <c r="E6" s="14">
        <v>1066</v>
      </c>
    </row>
    <row r="7" spans="1:5" x14ac:dyDescent="0.2">
      <c r="A7" s="13" t="s">
        <v>8361</v>
      </c>
      <c r="B7" s="14">
        <v>694</v>
      </c>
      <c r="C7" s="14">
        <v>19</v>
      </c>
      <c r="D7" s="14">
        <v>353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CADA3-DC01-624B-B0D6-BCC73C792199}">
  <dimension ref="A1:F13"/>
  <sheetViews>
    <sheetView zoomScaleNormal="10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8367</v>
      </c>
      <c r="B5" s="14"/>
      <c r="C5" s="14"/>
      <c r="D5" s="14"/>
      <c r="E5" s="14">
        <v>3</v>
      </c>
      <c r="F5" s="14">
        <v>3</v>
      </c>
    </row>
    <row r="6" spans="1:6" x14ac:dyDescent="0.2">
      <c r="A6" s="13" t="s">
        <v>8368</v>
      </c>
      <c r="B6" s="14"/>
      <c r="C6" s="14"/>
      <c r="D6" s="14"/>
      <c r="E6" s="14">
        <v>4</v>
      </c>
      <c r="F6" s="14">
        <v>4</v>
      </c>
    </row>
    <row r="7" spans="1:6" x14ac:dyDescent="0.2">
      <c r="A7" s="13" t="s">
        <v>8369</v>
      </c>
      <c r="B7" s="14"/>
      <c r="C7" s="14"/>
      <c r="D7" s="14"/>
      <c r="E7" s="14">
        <v>8</v>
      </c>
      <c r="F7" s="14">
        <v>8</v>
      </c>
    </row>
    <row r="8" spans="1:6" x14ac:dyDescent="0.2">
      <c r="A8" s="13" t="s">
        <v>8370</v>
      </c>
      <c r="B8" s="14"/>
      <c r="C8" s="14"/>
      <c r="D8" s="14"/>
      <c r="E8" s="14">
        <v>11</v>
      </c>
      <c r="F8" s="14">
        <v>11</v>
      </c>
    </row>
    <row r="9" spans="1:6" x14ac:dyDescent="0.2">
      <c r="A9" s="13" t="s">
        <v>8371</v>
      </c>
      <c r="B9" s="14">
        <v>10</v>
      </c>
      <c r="C9" s="14">
        <v>152</v>
      </c>
      <c r="D9" s="14"/>
      <c r="E9" s="14">
        <v>241</v>
      </c>
      <c r="F9" s="14">
        <v>403</v>
      </c>
    </row>
    <row r="10" spans="1:6" x14ac:dyDescent="0.2">
      <c r="A10" s="13" t="s">
        <v>8372</v>
      </c>
      <c r="B10" s="14">
        <v>12</v>
      </c>
      <c r="C10" s="14">
        <v>202</v>
      </c>
      <c r="D10" s="14"/>
      <c r="E10" s="14">
        <v>304</v>
      </c>
      <c r="F10" s="14">
        <v>518</v>
      </c>
    </row>
    <row r="11" spans="1:6" x14ac:dyDescent="0.2">
      <c r="A11" s="13" t="s">
        <v>8373</v>
      </c>
      <c r="B11" s="14">
        <v>12</v>
      </c>
      <c r="C11" s="14">
        <v>130</v>
      </c>
      <c r="D11" s="14"/>
      <c r="E11" s="14">
        <v>249</v>
      </c>
      <c r="F11" s="14">
        <v>391</v>
      </c>
    </row>
    <row r="12" spans="1:6" x14ac:dyDescent="0.2">
      <c r="A12" s="13" t="s">
        <v>8374</v>
      </c>
      <c r="B12" s="14">
        <v>3</v>
      </c>
      <c r="C12" s="14">
        <v>9</v>
      </c>
      <c r="D12" s="14">
        <v>24</v>
      </c>
      <c r="E12" s="14">
        <v>19</v>
      </c>
      <c r="F12" s="14">
        <v>55</v>
      </c>
    </row>
    <row r="13" spans="1:6" x14ac:dyDescent="0.2">
      <c r="A13" s="13" t="s">
        <v>8361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68B08-D808-244F-B99B-D05E7D328E61}">
  <dimension ref="A1:E18"/>
  <sheetViews>
    <sheetView zoomScaleNormal="100" workbookViewId="0">
      <selection activeCell="P8" sqref="P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8381</v>
      </c>
      <c r="B2" t="s">
        <v>8375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8387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8393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8385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8386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8392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8390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8382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8391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8388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8383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8389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8384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C531F-37E7-4641-BBED-EEB682E4AB33}">
  <dimension ref="A1:H13"/>
  <sheetViews>
    <sheetView zoomScale="138" zoomScaleNormal="138" workbookViewId="0">
      <selection activeCell="H2" sqref="H2"/>
    </sheetView>
  </sheetViews>
  <sheetFormatPr baseColWidth="10" defaultRowHeight="15" x14ac:dyDescent="0.2"/>
  <cols>
    <col min="1" max="6" width="19.1640625" customWidth="1"/>
    <col min="7" max="7" width="14.5" customWidth="1"/>
    <col min="8" max="8" width="16.33203125" customWidth="1"/>
    <col min="9" max="9" width="21" customWidth="1"/>
  </cols>
  <sheetData>
    <row r="1" spans="1:8" x14ac:dyDescent="0.2">
      <c r="A1" s="17" t="s">
        <v>8378</v>
      </c>
      <c r="B1" s="17" t="s">
        <v>8394</v>
      </c>
      <c r="C1" s="17" t="s">
        <v>8395</v>
      </c>
      <c r="D1" s="17" t="s">
        <v>8396</v>
      </c>
      <c r="E1" s="17" t="s">
        <v>8397</v>
      </c>
      <c r="F1" s="17" t="s">
        <v>8398</v>
      </c>
      <c r="G1" s="17" t="s">
        <v>8399</v>
      </c>
      <c r="H1" s="17" t="s">
        <v>8400</v>
      </c>
    </row>
    <row r="2" spans="1:8" x14ac:dyDescent="0.2">
      <c r="A2" t="s">
        <v>8401</v>
      </c>
      <c r="B2">
        <f>COUNTIFS(Kickstarter!$D:$D,"&lt;=1000",Kickstarter!$F:$F,"successful",Kickstarter!$R:$R,"plays")</f>
        <v>188</v>
      </c>
      <c r="C2">
        <f>COUNTIFS(Kickstarter!$D:$D,"&lt;=1000",Kickstarter!$F:$F,"failed",Kickstarter!$R:$R,"plays")</f>
        <v>63</v>
      </c>
      <c r="D2">
        <f>COUNTIFS(Kickstarter!$D:$D,"&lt;=1000",Kickstarter!$F:$F,"canceled",Kickstarter!$R:$R,"plays")</f>
        <v>0</v>
      </c>
      <c r="E2">
        <f>SUM(B2,C2,D2)</f>
        <v>251</v>
      </c>
      <c r="F2" s="18">
        <f>IFERROR(B2/E2,0)</f>
        <v>0.74900398406374502</v>
      </c>
      <c r="G2" s="18">
        <f>IFERROR(C2/E2,0)</f>
        <v>0.25099601593625498</v>
      </c>
      <c r="H2" s="18">
        <f>IFERROR(D2/E2,0)</f>
        <v>0</v>
      </c>
    </row>
    <row r="3" spans="1:8" x14ac:dyDescent="0.2">
      <c r="A3" t="s">
        <v>8402</v>
      </c>
      <c r="B3">
        <f>COUNTIFS(Kickstarter!$D:$D,"&gt;=1000",Kickstarter!$D:$D, "&lt;=4999",Kickstarter!$F:$F,"successful",Kickstarter!$R:$R,"plays")</f>
        <v>388</v>
      </c>
      <c r="C3">
        <f>COUNTIFS(Kickstarter!$D:$D,"&gt;=1000",Kickstarter!$D:$D, "&lt;=4999",Kickstarter!$F:$F,"failed",Kickstarter!$R:$R,"plays")</f>
        <v>146</v>
      </c>
      <c r="D3">
        <f>COUNTIFS(Kickstarter!$D:$D,"&gt;=1000",Kickstarter!$D:$D, "&lt;=4999",Kickstarter!$F:$F,"canceled",Kickstarter!$R:$R,"plays")</f>
        <v>0</v>
      </c>
      <c r="E3">
        <f t="shared" ref="E3:E13" si="0">SUM(B3,C3,D3)</f>
        <v>534</v>
      </c>
      <c r="F3" s="18">
        <f t="shared" ref="F3:F13" si="1">IFERROR(B3/E3,0)</f>
        <v>0.72659176029962547</v>
      </c>
      <c r="G3" s="18">
        <f t="shared" ref="G3:G13" si="2">IFERROR(C3/E3,0)</f>
        <v>0.27340823970037453</v>
      </c>
      <c r="H3" s="18">
        <f t="shared" ref="H3:H13" si="3">IFERROR(D3/E3,0)</f>
        <v>0</v>
      </c>
    </row>
    <row r="4" spans="1:8" x14ac:dyDescent="0.2">
      <c r="A4" t="s">
        <v>8403</v>
      </c>
      <c r="B4">
        <f>COUNTIFS(Kickstarter!$D:$D,"&gt;=5000",Kickstarter!$D:$D, "&lt;=9999",Kickstarter!$F:$F,"successful",Kickstarter!$R:$R,"plays")</f>
        <v>93</v>
      </c>
      <c r="C4">
        <f>COUNTIFS(Kickstarter!$D:$D,"&gt;=5000",Kickstarter!$D:$D, "&lt;=9999",Kickstarter!$F:$F,"failed",Kickstarter!$R:$R,"plays")</f>
        <v>76</v>
      </c>
      <c r="D4">
        <f>COUNTIFS(Kickstarter!$D:$D,"&gt;=5000",Kickstarter!$D:$D, "&lt;=9999",Kickstarter!$F:$F,"canceled",Kickstarter!$R:$R,"plays")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8404</v>
      </c>
      <c r="B5">
        <f>COUNTIFS(Kickstarter!$D:$D,"&gt;=10000",Kickstarter!$D:$D, "&lt;=14999",Kickstarter!$F:$F,"successful",Kickstarter!$R:$R,"plays")</f>
        <v>39</v>
      </c>
      <c r="C5">
        <f>COUNTIFS(Kickstarter!$D:$D,"&gt;=10000",Kickstarter!$D:$D, "&lt;=14999",Kickstarter!$F:$F,"failed",Kickstarter!$R:$R,"plays")</f>
        <v>33</v>
      </c>
      <c r="D5">
        <f>COUNTIFS(Kickstarter!$D:$D,"&gt;=10000",Kickstarter!$D:$D, "&lt;=14999",Kickstarter!$F:$F,"canceled",Kickstarter!$R:$R,"plays")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8405</v>
      </c>
      <c r="B6">
        <f>COUNTIFS(Kickstarter!$D:$D,"&gt;=15000",Kickstarter!$D:$D, "&lt;=19999",Kickstarter!$F:$F,"successful",Kickstarter!$R:$R,"plays")</f>
        <v>12</v>
      </c>
      <c r="C6">
        <f>COUNTIFS(Kickstarter!$D:$D,"&gt;=15000",Kickstarter!$D:$D, "&lt;=19999",Kickstarter!$F:$F,"failed",Kickstarter!$R:$R,"plays")</f>
        <v>12</v>
      </c>
      <c r="D6">
        <f>COUNTIFS(Kickstarter!$D:$D,"&gt;=15000",Kickstarter!$D:$D, "&lt;=19999",Kickstarter!$F:$F,"canceled",Kickstarter!$R:$R,"plays")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8406</v>
      </c>
      <c r="B7">
        <f>COUNTIFS(Kickstarter!$D:$D,"&gt;=20000",Kickstarter!$D:$D, "&lt;=24999",Kickstarter!$F:$F,"successful",Kickstarter!$R:$R,"plays")</f>
        <v>9</v>
      </c>
      <c r="C7">
        <f>COUNTIFS(Kickstarter!$D:$D,"&gt;=20000",Kickstarter!$D:$D, "&lt;=24999",Kickstarter!$F:$F,"failed",Kickstarter!$R:$R,"plays")</f>
        <v>11</v>
      </c>
      <c r="D7">
        <f>COUNTIFS(Kickstarter!$D:$D,"&gt;=20000",Kickstarter!$D:$D, "&lt;=24999",Kickstarter!$F:$F,"canceled",Kickstarter!$R:$R,"plays")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8407</v>
      </c>
      <c r="B8">
        <f>COUNTIFS(Kickstarter!$D:$D,"&gt;=25000",Kickstarter!$D:$D, "&lt;=29999",Kickstarter!$F:$F,"successful",Kickstarter!$R:$R,"plays")</f>
        <v>1</v>
      </c>
      <c r="C8">
        <f>COUNTIFS(Kickstarter!$D:$D,"&gt;=25000",Kickstarter!$D:$D, "&lt;=29999",Kickstarter!$F:$F,"failed",Kickstarter!$R:$R,"plays")</f>
        <v>4</v>
      </c>
      <c r="D8">
        <f>COUNTIFS(Kickstarter!$D:$D,"&gt;=25000",Kickstarter!$D:$D, "&lt;=29999",Kickstarter!$F:$F,"canceled",Kickstarter!$R:$R,"plays")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8408</v>
      </c>
      <c r="B9">
        <f>COUNTIFS(Kickstarter!$D:$D,"&gt;=30000",Kickstarter!$D:$D, "&lt;=34999",Kickstarter!$F:$F,"successful",Kickstarter!$R:$R,"plays")</f>
        <v>3</v>
      </c>
      <c r="C9">
        <f>COUNTIFS(Kickstarter!$D:$D,"&gt;=30000",Kickstarter!$D:$D, "&lt;=34999",Kickstarter!$F:$F,"failed",Kickstarter!$R:$R,"plays")</f>
        <v>8</v>
      </c>
      <c r="D9">
        <f>COUNTIFS(Kickstarter!$D:$D,"&gt;=30000",Kickstarter!$D:$D, "&lt;=34999",Kickstarter!$F:$F,"canceled",Kickstarter!$R:$R,"plays")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8409</v>
      </c>
      <c r="B10">
        <f>COUNTIFS(Kickstarter!$D:$D,"&gt;=35000",Kickstarter!$D:$D, "&lt;=39999",Kickstarter!$F:$F,"successful",Kickstarter!$R:$R,"plays")</f>
        <v>4</v>
      </c>
      <c r="C10">
        <f>COUNTIFS(Kickstarter!$D:$D,"&gt;=35000",Kickstarter!$D:$D, "&lt;=39999",Kickstarter!$F:$F,"failed",Kickstarter!$R:$R,"plays")</f>
        <v>2</v>
      </c>
      <c r="D10">
        <f>COUNTIFS(Kickstarter!$D:$D,"&gt;=35000",Kickstarter!$D:$D, "&lt;=39999",Kickstarter!$F:$F,"canceled",Kickstarter!$R:$R,"plays")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8410</v>
      </c>
      <c r="B11">
        <f>COUNTIFS(Kickstarter!$D:$D,"&gt;=40000",Kickstarter!$D:$D, "&lt;=44999",Kickstarter!$F:$F,"successful",Kickstarter!$R:$R,"plays")</f>
        <v>2</v>
      </c>
      <c r="C11">
        <f>COUNTIFS(Kickstarter!$D:$D,"&gt;=40000",Kickstarter!$D:$D, "&lt;=44999",Kickstarter!$F:$F,"failed",Kickstarter!$R:$R,"plays")</f>
        <v>1</v>
      </c>
      <c r="D11">
        <f>COUNTIFS(Kickstarter!$D:$D,"&gt;=40000",Kickstarter!$D:$D, "&lt;=44999",Kickstarter!$F:$F,"canceled",Kickstarter!$R:$R,"plays")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8411</v>
      </c>
      <c r="B12">
        <f>COUNTIFS(Kickstarter!$D:$D,"&gt;=45000",Kickstarter!$D:$D, "&lt;=49999",Kickstarter!$F:$F,"successful",Kickstarter!$R:$R,"plays")</f>
        <v>0</v>
      </c>
      <c r="C12">
        <f>COUNTIFS(Kickstarter!$D:$D,"&gt;=45000",Kickstarter!$D:$D, "&lt;=49999",Kickstarter!$F:$F,"failed",Kickstarter!$R:$R,"plays")</f>
        <v>1</v>
      </c>
      <c r="D12">
        <f>COUNTIFS(Kickstarter!$D:$D,"&gt;=45000",Kickstarter!$D:$D, "&lt;=49999",Kickstarter!$F:$F,"canceled",Kickstarter!$R:$R,"plays")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8412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BF006-E9C8-9C46-99AD-FA727C380A75}">
  <dimension ref="A1:F6"/>
  <sheetViews>
    <sheetView tabSelected="1" zoomScale="142" zoomScaleNormal="142" workbookViewId="0">
      <selection activeCell="F2" sqref="F2:F6"/>
    </sheetView>
  </sheetViews>
  <sheetFormatPr baseColWidth="10" defaultRowHeight="15" x14ac:dyDescent="0.2"/>
  <cols>
    <col min="1" max="1" width="31.5" customWidth="1"/>
    <col min="2" max="2" width="15.83203125" customWidth="1"/>
    <col min="3" max="3" width="17.1640625" customWidth="1"/>
    <col min="4" max="4" width="16.6640625" customWidth="1"/>
    <col min="5" max="5" width="14.83203125" customWidth="1"/>
    <col min="6" max="6" width="21.6640625" customWidth="1"/>
  </cols>
  <sheetData>
    <row r="1" spans="1:6" x14ac:dyDescent="0.2">
      <c r="A1" t="s">
        <v>8376</v>
      </c>
      <c r="B1" t="s">
        <v>8377</v>
      </c>
      <c r="C1" t="s">
        <v>8378</v>
      </c>
      <c r="D1" t="s">
        <v>8379</v>
      </c>
      <c r="E1" t="s">
        <v>8307</v>
      </c>
      <c r="F1" t="s">
        <v>8380</v>
      </c>
    </row>
    <row r="2" spans="1:6" ht="128" x14ac:dyDescent="0.2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3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ht="128" x14ac:dyDescent="0.2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ht="144" x14ac:dyDescent="0.2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3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ht="112" x14ac:dyDescent="0.2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3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ht="144" x14ac:dyDescent="0.2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3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Edninburg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Livingston</cp:lastModifiedBy>
  <dcterms:created xsi:type="dcterms:W3CDTF">2017-04-20T15:17:24Z</dcterms:created>
  <dcterms:modified xsi:type="dcterms:W3CDTF">2021-02-21T09:43:08Z</dcterms:modified>
</cp:coreProperties>
</file>