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3f4dd11ddb50df37/Escritorio/PlazmaWS/"/>
    </mc:Choice>
  </mc:AlternateContent>
  <xr:revisionPtr revIDLastSave="33" documentId="13_ncr:1_{F777DE9D-0C6D-4C0E-A4CA-540ACA215654}" xr6:coauthVersionLast="47" xr6:coauthVersionMax="47" xr10:uidLastSave="{E992FFDA-2881-4BFE-A53D-D4D7F3DB177E}"/>
  <bookViews>
    <workbookView xWindow="-120" yWindow="-120" windowWidth="29040" windowHeight="15840" xr2:uid="{00000000-000D-0000-FFFF-FFFF00000000}"/>
  </bookViews>
  <sheets>
    <sheet name="Datos" sheetId="13" r:id="rId1"/>
    <sheet name="Datos1 (2)" sheetId="17" state="hidden" r:id="rId2"/>
    <sheet name="Datos13" sheetId="16" state="hidden" r:id="rId3"/>
    <sheet name="Datos (4)" sheetId="15" state="hidden" r:id="rId4"/>
    <sheet name="Datos (3)" sheetId="14" state="hidden" r:id="rId5"/>
    <sheet name="Datos24" sheetId="12" state="hidden" r:id="rId6"/>
    <sheet name="Datos345" sheetId="11" state="hidden" r:id="rId7"/>
    <sheet name="Datos122" sheetId="7" state="hidden" r:id="rId8"/>
    <sheet name="Datos (2)" sheetId="9" state="hidden" r:id="rId9"/>
    <sheet name="Datos123 (2)" sheetId="8" state="hidden" r:id="rId10"/>
    <sheet name="Datos23" sheetId="3" state="hidden" r:id="rId11"/>
    <sheet name="2" sheetId="6" state="hidden" r:id="rId12"/>
    <sheet name="asiento grande de reclasific" sheetId="5" state="hidden" r:id="rId13"/>
    <sheet name="borrador" sheetId="4" state="hidden" r:id="rId14"/>
    <sheet name="Tablas" sheetId="2" r:id="rId15"/>
  </sheets>
  <definedNames>
    <definedName name="_xlnm._FilterDatabase" localSheetId="0" hidden="1">Datos!$A$1:$Q$25</definedName>
    <definedName name="_xlnm._FilterDatabase" localSheetId="4" hidden="1">'Datos (3)'!$A$1:$R$1</definedName>
    <definedName name="_xlnm._FilterDatabase" localSheetId="3" hidden="1">'Datos (4)'!$A$1:$R$1</definedName>
    <definedName name="_xlnm._FilterDatabase" localSheetId="1" hidden="1">'Datos1 (2)'!$A$1:$R$1</definedName>
    <definedName name="_xlnm._FilterDatabase" localSheetId="2" hidden="1">Datos13!$A$1:$R$1</definedName>
    <definedName name="_xlnm._FilterDatabase" localSheetId="5" hidden="1">Datos24!$A$1:$R$1</definedName>
    <definedName name="_xlnm._FilterDatabase" localSheetId="6" hidden="1">Datos345!$A$1:$R$11</definedName>
    <definedName name="TablaComprobante">Tablas!$B$1:$B$61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4" l="1"/>
  <c r="G6" i="14"/>
  <c r="G3" i="14"/>
  <c r="G28" i="12" l="1"/>
  <c r="F27" i="12"/>
  <c r="G22" i="12"/>
  <c r="F19" i="12"/>
  <c r="G19" i="11" l="1"/>
  <c r="G115" i="11"/>
  <c r="F102" i="11"/>
  <c r="G84" i="11"/>
  <c r="G86" i="11" s="1"/>
  <c r="F67" i="11"/>
  <c r="G61" i="11"/>
  <c r="F50" i="11"/>
  <c r="F45" i="11"/>
  <c r="G27" i="11"/>
  <c r="F28" i="11" s="1"/>
  <c r="G25" i="11"/>
  <c r="G22" i="11"/>
  <c r="F12" i="11" l="1"/>
  <c r="G8" i="11"/>
  <c r="G4" i="11"/>
  <c r="F21" i="7" l="1"/>
  <c r="G20" i="7"/>
  <c r="G5" i="9" l="1"/>
  <c r="F4" i="9"/>
  <c r="F3" i="9"/>
  <c r="G2" i="9"/>
  <c r="G7" i="3" l="1"/>
  <c r="F6" i="3"/>
  <c r="G5" i="3"/>
  <c r="F4" i="3"/>
  <c r="G9" i="6"/>
  <c r="F8" i="6"/>
  <c r="G18" i="4" l="1"/>
  <c r="F17" i="4"/>
  <c r="G15" i="4"/>
  <c r="F14" i="4" s="1"/>
  <c r="G12" i="4"/>
  <c r="F11" i="4"/>
  <c r="G9" i="4"/>
  <c r="F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D1" authorId="0" shapeId="0" xr:uid="{E5E256BA-F58B-4613-BDAE-C9DC77A54F8A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de preferencia el numero de RUC o DNI</t>
        </r>
      </text>
    </comment>
    <comment ref="E1" authorId="0" shapeId="0" xr:uid="{D34C0F07-7F2C-444E-9D39-9DBB42F4768E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Nombre para todo lo que no sea RUC</t>
        </r>
      </text>
    </comment>
    <comment ref="H1" authorId="0" shapeId="0" xr:uid="{D923BE18-5E6E-4439-9D95-9BA377B4FA6A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Codigo del centro de costo
</t>
        </r>
      </text>
    </comment>
    <comment ref="O1" authorId="0" shapeId="0" xr:uid="{C6BEC03F-7369-48EF-9166-C7EC29CF65FB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Para soles 1.00 para otros colocar tipo de cambio del dia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D1" authorId="0" shapeId="0" xr:uid="{3C27A9F2-1643-41E2-AE1F-57E2FDE346DC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de preferencia el numero de RUC o DNI</t>
        </r>
      </text>
    </comment>
    <comment ref="E1" authorId="0" shapeId="0" xr:uid="{48AD9DE7-4322-4762-BBC1-687EAD190947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Nombre para todo lo que no sea RUC</t>
        </r>
      </text>
    </comment>
    <comment ref="H1" authorId="0" shapeId="0" xr:uid="{EE8AFE94-3A42-41F8-868A-E351307E5408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Codigo del centro de costo
</t>
        </r>
      </text>
    </comment>
    <comment ref="O1" authorId="0" shapeId="0" xr:uid="{A3AF3D25-8F42-4332-9F5F-29C8CA4F6827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Para soles 1.00 para otros colocar tipo de cambio del dia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D1" authorId="0" shapeId="0" xr:uid="{965B4002-91F8-4199-8D6B-74FA2A06CB7F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de preferencia el numero de RUC o DNI</t>
        </r>
      </text>
    </comment>
    <comment ref="E1" authorId="0" shapeId="0" xr:uid="{BAAD70DA-414E-4195-A2AA-68FF1653E648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Nombre para todo lo que no sea RUC</t>
        </r>
      </text>
    </comment>
    <comment ref="H1" authorId="0" shapeId="0" xr:uid="{F67C6FA4-2156-431D-B23B-3F1A5E3803CC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Codigo del centro de costo
</t>
        </r>
      </text>
    </comment>
    <comment ref="O1" authorId="0" shapeId="0" xr:uid="{88F55CC7-204A-4033-A375-2833F5E594E8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Para soles 1.00 para otros colocar tipo de cambio del dia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D1" authorId="0" shapeId="0" xr:uid="{A23A29D0-9420-4D69-9714-92D660EDA764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de preferencia el numero de RUC o DNI</t>
        </r>
      </text>
    </comment>
    <comment ref="E1" authorId="0" shapeId="0" xr:uid="{C51041F7-EAEF-4798-80B0-E772C0CE254C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Nombre para todo lo que no sea RUC</t>
        </r>
      </text>
    </comment>
    <comment ref="H1" authorId="0" shapeId="0" xr:uid="{78CDB856-79EB-42F6-8571-90F303406BC7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Codigo del centro de costo
</t>
        </r>
      </text>
    </comment>
    <comment ref="O1" authorId="0" shapeId="0" xr:uid="{A1A4859E-EBCE-463D-877B-4862DF3ED75F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Para soles 1.00 para otros colocar tipo de cambio del dia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D1" authorId="0" shapeId="0" xr:uid="{CDD3040C-F904-47C7-9494-3B0F3EABA802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de preferencia el numero de RUC o DNI</t>
        </r>
      </text>
    </comment>
    <comment ref="E1" authorId="0" shapeId="0" xr:uid="{B4638007-0879-4278-9A08-F0A19982F095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Nombre para todo lo que no sea RUC</t>
        </r>
      </text>
    </comment>
    <comment ref="H1" authorId="0" shapeId="0" xr:uid="{CDC3AF06-1EFE-4C2F-BCBF-D7B61046C876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Codigo del centro de costo
</t>
        </r>
      </text>
    </comment>
    <comment ref="O1" authorId="0" shapeId="0" xr:uid="{8D761DFE-6622-467A-A134-8190B3BBF8D1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Para soles 1.00 para otros colocar tipo de cambio del dia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D1" authorId="0" shapeId="0" xr:uid="{1BE68AFF-4AB5-4302-B11E-2C003B8507D9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de preferencia el numero de RUC o DNI</t>
        </r>
      </text>
    </comment>
    <comment ref="E1" authorId="0" shapeId="0" xr:uid="{5D908E74-13B7-49FF-92E9-1EAF59110A8E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Nombre para todo lo que no sea RUC</t>
        </r>
      </text>
    </comment>
    <comment ref="H1" authorId="0" shapeId="0" xr:uid="{024B6B58-ED1B-443C-8358-FDCACCBFCDB7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Codigo del centro de costo
</t>
        </r>
      </text>
    </comment>
    <comment ref="O1" authorId="0" shapeId="0" xr:uid="{1831E981-23D2-4BA0-9A41-32FCD041C979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Para soles 1.00 para otros colocar tipo de cambio del dia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D1" authorId="0" shapeId="0" xr:uid="{B7C3FB83-8D91-4BC7-9295-C38DCF15F860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de preferencia el numero de RUC o DNI</t>
        </r>
      </text>
    </comment>
    <comment ref="E1" authorId="0" shapeId="0" xr:uid="{645F637D-23AC-4C0B-954E-8DB979780AB0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Nombre para todo lo que no sea RUC</t>
        </r>
      </text>
    </comment>
    <comment ref="H1" authorId="0" shapeId="0" xr:uid="{D494D058-7554-4017-A7C5-1A3B2531B395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Codigo del centro de costo
</t>
        </r>
      </text>
    </comment>
    <comment ref="O1" authorId="0" shapeId="0" xr:uid="{5AE251DF-64A6-443C-B781-07A8E55F6EE7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Para soles 1.00 para otros colocar tipo de cambio del dia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D1" authorId="0" shapeId="0" xr:uid="{9713B4AB-A820-4243-90DC-D0DE2748F624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de preferencia el numero de RUC o DNI</t>
        </r>
      </text>
    </comment>
    <comment ref="E1" authorId="0" shapeId="0" xr:uid="{BF458B57-A0EB-4A03-86C6-B9AA08601385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Nombre para todo lo que no sea RUC</t>
        </r>
      </text>
    </comment>
    <comment ref="H1" authorId="0" shapeId="0" xr:uid="{9E45D7C8-DC9F-4B14-A2E2-FC822FCC5B99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Codigo del centro de costo
</t>
        </r>
      </text>
    </comment>
    <comment ref="O1" authorId="0" shapeId="0" xr:uid="{DE20A35A-BA14-43F2-B979-3F9DFBF27434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Para soles 1.00 para otros colocar tipo de cambio del dia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D1" authorId="0" shapeId="0" xr:uid="{17D4258E-FB56-4B5D-882C-CDDDAB787E20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de preferencia el numero de RUC o DNI</t>
        </r>
      </text>
    </comment>
    <comment ref="E1" authorId="0" shapeId="0" xr:uid="{3DD114C9-1ED7-4681-A618-D53CCDD07B67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Nombre para todo lo que no sea RUC</t>
        </r>
      </text>
    </comment>
    <comment ref="H1" authorId="0" shapeId="0" xr:uid="{4F943A2F-47BF-47DC-8DB9-49980306B474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Codigo del centro de costo
</t>
        </r>
      </text>
    </comment>
    <comment ref="O1" authorId="0" shapeId="0" xr:uid="{599A6B80-6783-4BCC-B11C-D70607722632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Para soles 1.00 para otros colocar tipo de cambio del dia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D1" authorId="0" shapeId="0" xr:uid="{4EFD810C-DAEA-4A02-8FBB-883B6E4D5A4B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de preferencia el numero de RUC o DNI</t>
        </r>
      </text>
    </comment>
    <comment ref="E1" authorId="0" shapeId="0" xr:uid="{B1C2CF9E-86CB-48D7-8CE7-DCC8B630FF8C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Nombre para todo lo que no sea RUC</t>
        </r>
      </text>
    </comment>
    <comment ref="H1" authorId="0" shapeId="0" xr:uid="{1E62D122-D650-40E9-9F86-25E2CC63F39F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Codigo del centro de costo
</t>
        </r>
      </text>
    </comment>
    <comment ref="O1" authorId="0" shapeId="0" xr:uid="{06C5ACE9-88C7-4944-8176-EB19E9630F6D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Para soles 1.00 para otros colocar tipo de cambio del dia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D1" authorId="0" shapeId="0" xr:uid="{58287E11-D3A1-45F3-A07C-1568E0CABAA1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de preferencia el numero de RUC o DNI</t>
        </r>
      </text>
    </comment>
    <comment ref="E1" authorId="0" shapeId="0" xr:uid="{EC813D30-0A32-4BA5-899E-4BFC8129BF99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Nombre para todo lo que no sea RUC</t>
        </r>
      </text>
    </comment>
    <comment ref="H1" authorId="0" shapeId="0" xr:uid="{DB1E0B49-B061-4C68-B930-35A36417EF4D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Codigo del centro de costo
</t>
        </r>
      </text>
    </comment>
    <comment ref="O1" authorId="0" shapeId="0" xr:uid="{84F65DE7-AADE-4678-9A51-277A3AF063B1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Para soles 1.00 para otros colocar tipo de cambio del dia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D1" authorId="0" shapeId="0" xr:uid="{7385E13A-7157-4DA1-946B-56A932301A60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de preferencia el numero de RUC o DNI</t>
        </r>
      </text>
    </comment>
    <comment ref="E1" authorId="0" shapeId="0" xr:uid="{40D690DB-B1B4-4A02-848F-21F1E28029AA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Nombre para todo lo que no sea RUC</t>
        </r>
      </text>
    </comment>
    <comment ref="H1" authorId="0" shapeId="0" xr:uid="{8F86E8A0-9F5E-4695-83EA-6B4148285D9A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Codigo del centro de costo
</t>
        </r>
      </text>
    </comment>
    <comment ref="O1" authorId="0" shapeId="0" xr:uid="{367EB0FF-3467-4D28-AE9F-D7C2DD67DEEB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Para soles 1.00 para otros colocar tipo de cambio del dia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D1" authorId="0" shapeId="0" xr:uid="{2949FD5B-B460-4E10-9FA1-6ABAC33EC845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de preferencia el numero de RUC o DNI</t>
        </r>
      </text>
    </comment>
    <comment ref="E1" authorId="0" shapeId="0" xr:uid="{8B3DE6C0-9897-4855-91A4-68479F30D9B1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Colocar Nombre para todo lo que no sea RUC</t>
        </r>
      </text>
    </comment>
    <comment ref="H1" authorId="0" shapeId="0" xr:uid="{AD551EF8-0A94-41C7-8498-9DFE863B43EB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Codigo del centro de costo
</t>
        </r>
      </text>
    </comment>
    <comment ref="O1" authorId="0" shapeId="0" xr:uid="{C51527A5-CAA4-43F4-8D39-010DCD649196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Para soles 1.00 para otros colocar tipo de cambio del dia
</t>
        </r>
      </text>
    </comment>
  </commentList>
</comments>
</file>

<file path=xl/sharedStrings.xml><?xml version="1.0" encoding="utf-8"?>
<sst xmlns="http://schemas.openxmlformats.org/spreadsheetml/2006/main" count="4726" uniqueCount="448">
  <si>
    <t>cuenta</t>
  </si>
  <si>
    <t>tipo anexo</t>
  </si>
  <si>
    <t>codigo anexo</t>
  </si>
  <si>
    <t>debe</t>
  </si>
  <si>
    <t>haber</t>
  </si>
  <si>
    <t>codigo c.costo</t>
  </si>
  <si>
    <t>Tipo de documento</t>
  </si>
  <si>
    <t>Serie</t>
  </si>
  <si>
    <t>Numero</t>
  </si>
  <si>
    <t>Fecha Emisión</t>
  </si>
  <si>
    <t>Fecha Venc.</t>
  </si>
  <si>
    <t>Moneda</t>
  </si>
  <si>
    <t>Tipo de cambio</t>
  </si>
  <si>
    <t>10-RECIBO POR ARRENDAMIENTO</t>
  </si>
  <si>
    <t>HO-RECIBOS POR HONORARIOS</t>
  </si>
  <si>
    <t>VR-VARIOS</t>
  </si>
  <si>
    <t>01-SOLES</t>
  </si>
  <si>
    <t>02-DOLARES</t>
  </si>
  <si>
    <t>12-CLIENTES</t>
  </si>
  <si>
    <t>14-PERSONAL</t>
  </si>
  <si>
    <t>38-TERCEROS</t>
  </si>
  <si>
    <t>42-PROVEEDORES</t>
  </si>
  <si>
    <t>46-VARIOS</t>
  </si>
  <si>
    <t>HO-HONORARIOS</t>
  </si>
  <si>
    <t>Nombre_anexo</t>
  </si>
  <si>
    <t>T.Identidad</t>
  </si>
  <si>
    <t>0-OTROS</t>
  </si>
  <si>
    <t>1-DNI</t>
  </si>
  <si>
    <t>5-Otros</t>
  </si>
  <si>
    <t>6-RUC</t>
  </si>
  <si>
    <t>BA-BANCOS</t>
  </si>
  <si>
    <t>AC-ACIONISTAS</t>
  </si>
  <si>
    <t>99999999</t>
  </si>
  <si>
    <t>Glosa</t>
  </si>
  <si>
    <t>Unidad Operativa</t>
  </si>
  <si>
    <t>01-PRINCIPAL</t>
  </si>
  <si>
    <t>FE-FACTURA ELECTRONICA</t>
  </si>
  <si>
    <t>4212001</t>
  </si>
  <si>
    <t>E001</t>
  </si>
  <si>
    <t>20605035541</t>
  </si>
  <si>
    <t>INVERSIONES LMB S.A.C.</t>
  </si>
  <si>
    <t>F003</t>
  </si>
  <si>
    <t>00000269</t>
  </si>
  <si>
    <t xml:space="preserve">APLICACIÓN </t>
  </si>
  <si>
    <t>00000268</t>
  </si>
  <si>
    <t>0000268</t>
  </si>
  <si>
    <t>0000269</t>
  </si>
  <si>
    <t>40369771</t>
  </si>
  <si>
    <t>KATERINA RAKOV DE LOAYZA</t>
  </si>
  <si>
    <t>0001</t>
  </si>
  <si>
    <t>9022024</t>
  </si>
  <si>
    <t>2024</t>
  </si>
  <si>
    <t>1107962</t>
  </si>
  <si>
    <t>APLICACIÓN DE ANTICIPO</t>
  </si>
  <si>
    <t>ASIENTO DE PROVISION FT-NID RAKOV</t>
  </si>
  <si>
    <t>4017502</t>
  </si>
  <si>
    <t>0158104</t>
  </si>
  <si>
    <t>0034793</t>
  </si>
  <si>
    <t>1152627</t>
  </si>
  <si>
    <t>09/05/2024</t>
  </si>
  <si>
    <t>1037816</t>
  </si>
  <si>
    <t>10077871913</t>
  </si>
  <si>
    <t>ADRIANZEN RECAVARREN LUZ MARIA DE LA GLORIA MARCEL</t>
  </si>
  <si>
    <t>1058978</t>
  </si>
  <si>
    <t>APLICACIÓN</t>
  </si>
  <si>
    <t>0010</t>
  </si>
  <si>
    <t>0001206</t>
  </si>
  <si>
    <t>4241002</t>
  </si>
  <si>
    <t>AGUIRRE ARRIZ RICARDO ARISTIDES</t>
  </si>
  <si>
    <t>10065217908</t>
  </si>
  <si>
    <t>0000112</t>
  </si>
  <si>
    <t>4221002</t>
  </si>
  <si>
    <t>1071570</t>
  </si>
  <si>
    <t>6731201</t>
  </si>
  <si>
    <t>4212002</t>
  </si>
  <si>
    <t>20610321471</t>
  </si>
  <si>
    <t>LIBRE 4 S.A.C.</t>
  </si>
  <si>
    <t>20607058645</t>
  </si>
  <si>
    <t>LIBRE 3 S.A.C.</t>
  </si>
  <si>
    <t>4711002</t>
  </si>
  <si>
    <t>4791002</t>
  </si>
  <si>
    <t>RECLASIFICACION</t>
  </si>
  <si>
    <t>1036109</t>
  </si>
  <si>
    <t>2079375</t>
  </si>
  <si>
    <t>2126189</t>
  </si>
  <si>
    <t>2022698</t>
  </si>
  <si>
    <t>1055502</t>
  </si>
  <si>
    <t>1216268</t>
  </si>
  <si>
    <t>1115516</t>
  </si>
  <si>
    <t>1034761</t>
  </si>
  <si>
    <t>1254608</t>
  </si>
  <si>
    <t>2090029</t>
  </si>
  <si>
    <t>2048745</t>
  </si>
  <si>
    <t>2000136</t>
  </si>
  <si>
    <t>1075663</t>
  </si>
  <si>
    <t>2016440</t>
  </si>
  <si>
    <t>2044600</t>
  </si>
  <si>
    <t>1092639</t>
  </si>
  <si>
    <t>1185207</t>
  </si>
  <si>
    <t>1037604</t>
  </si>
  <si>
    <t>2156205</t>
  </si>
  <si>
    <t>2138253</t>
  </si>
  <si>
    <t>3058108</t>
  </si>
  <si>
    <t>1078272</t>
  </si>
  <si>
    <t>1087334</t>
  </si>
  <si>
    <t>2078888</t>
  </si>
  <si>
    <t>2047433</t>
  </si>
  <si>
    <t>2100174</t>
  </si>
  <si>
    <t>2041417</t>
  </si>
  <si>
    <t>2011684</t>
  </si>
  <si>
    <t>2050872</t>
  </si>
  <si>
    <t>2074599</t>
  </si>
  <si>
    <t>2111086</t>
  </si>
  <si>
    <t>2087274</t>
  </si>
  <si>
    <t>0165201</t>
  </si>
  <si>
    <t>41072902</t>
  </si>
  <si>
    <t>PERALES SIHUAY CARLOS ANDRES</t>
  </si>
  <si>
    <t>0944325</t>
  </si>
  <si>
    <t>2496285</t>
  </si>
  <si>
    <t>2031739</t>
  </si>
  <si>
    <t>000000</t>
  </si>
  <si>
    <t>OTROS</t>
  </si>
  <si>
    <t>4711004</t>
  </si>
  <si>
    <t>99999999999</t>
  </si>
  <si>
    <t>EL MORRO INVESTMENTS LTD</t>
  </si>
  <si>
    <t>2022</t>
  </si>
  <si>
    <t>2023</t>
  </si>
  <si>
    <t>4699002</t>
  </si>
  <si>
    <t>4699004</t>
  </si>
  <si>
    <t>4891002</t>
  </si>
  <si>
    <t>09531621</t>
  </si>
  <si>
    <t>CECILIA MIRANDA SOLARI</t>
  </si>
  <si>
    <t>07839748</t>
  </si>
  <si>
    <t>CISNEROS VELARDE FERNANDO JAVIER</t>
  </si>
  <si>
    <t>20511724857</t>
  </si>
  <si>
    <t>INVERSIONES SASMAR S A C</t>
  </si>
  <si>
    <t>ST00003</t>
  </si>
  <si>
    <t>ST00002</t>
  </si>
  <si>
    <t>ST-0001</t>
  </si>
  <si>
    <t>PERALES  SIHUAY  CARLOS  ANDRES</t>
  </si>
  <si>
    <t>093018697</t>
  </si>
  <si>
    <t>2022_5</t>
  </si>
  <si>
    <t>3731007</t>
  </si>
  <si>
    <t>44403184</t>
  </si>
  <si>
    <t>CANDELA SCHEELJE ALFREDO ADRIAN</t>
  </si>
  <si>
    <t>4072023</t>
  </si>
  <si>
    <t>4891001</t>
  </si>
  <si>
    <t>4699001</t>
  </si>
  <si>
    <t>4102023</t>
  </si>
  <si>
    <t>3731001</t>
  </si>
  <si>
    <t>1082023</t>
  </si>
  <si>
    <t>10095316218</t>
  </si>
  <si>
    <t>MIRANDA SOLARI CECILIA LEONOR</t>
  </si>
  <si>
    <t>1012024</t>
  </si>
  <si>
    <t>0094831</t>
  </si>
  <si>
    <t>0310823</t>
  </si>
  <si>
    <t>1699001</t>
  </si>
  <si>
    <t>1962668</t>
  </si>
  <si>
    <t>08203908</t>
  </si>
  <si>
    <t>ROSA ISABEL COUCILLAS</t>
  </si>
  <si>
    <t>4082023</t>
  </si>
  <si>
    <t>10544397</t>
  </si>
  <si>
    <t>SIHUAY DE FIGUEROA NANCY ELIANA</t>
  </si>
  <si>
    <t>13525</t>
  </si>
  <si>
    <t>0023779</t>
  </si>
  <si>
    <t>RECLASIFICACION FINAL DE MUTUOS SOLES</t>
  </si>
  <si>
    <t>4721004</t>
  </si>
  <si>
    <t>3731008</t>
  </si>
  <si>
    <t>reclasificacion dólar mutuo masivo//ADRIANZEN</t>
  </si>
  <si>
    <t>08272523</t>
  </si>
  <si>
    <t>MARIA GUADALUPE AGUIRRE IBAÑEZ</t>
  </si>
  <si>
    <t>333</t>
  </si>
  <si>
    <t>10404496943</t>
  </si>
  <si>
    <t>AICART ORTEGA PEDRO DANIEL</t>
  </si>
  <si>
    <t>334</t>
  </si>
  <si>
    <t>reclasificacion dólar mutuo masivo//AICART</t>
  </si>
  <si>
    <t>07208757</t>
  </si>
  <si>
    <t>ALARCON ARRASCUE ANA MARIA</t>
  </si>
  <si>
    <t>335</t>
  </si>
  <si>
    <t>reclasificacion dólar mutuo masivo//ALARCON</t>
  </si>
  <si>
    <t>336</t>
  </si>
  <si>
    <t>10106033566</t>
  </si>
  <si>
    <t>AMAO MARTINEZ MIGUEL ANGEL</t>
  </si>
  <si>
    <t>337</t>
  </si>
  <si>
    <t>reclasificacion dólar mutuo masivo//AMAO</t>
  </si>
  <si>
    <t>4721002</t>
  </si>
  <si>
    <t>08749749</t>
  </si>
  <si>
    <t>ARRIZ URQUIZO OSWALDO EUGENIO</t>
  </si>
  <si>
    <t>338</t>
  </si>
  <si>
    <t>reclasificacion dólar mutuo masivo//ARRIZ OSWALDO</t>
  </si>
  <si>
    <t>CACERES ALIAGA JIMMY ALEXANDER</t>
  </si>
  <si>
    <t>10429579070</t>
  </si>
  <si>
    <t>339</t>
  </si>
  <si>
    <t>reclasificacion dólar mutuo masivo//CACERES</t>
  </si>
  <si>
    <t>CARLOS MEYER GUILLEN</t>
  </si>
  <si>
    <t>07565928</t>
  </si>
  <si>
    <t>340</t>
  </si>
  <si>
    <t>reclasificacion dólar mutuo masivo//CARLOS MEYER</t>
  </si>
  <si>
    <t>10459770149</t>
  </si>
  <si>
    <t>CARRILLO DIAZ ALEX MARCELO</t>
  </si>
  <si>
    <t>341</t>
  </si>
  <si>
    <t>reclasificacion dólar mutuo masivo//CARRILLO</t>
  </si>
  <si>
    <t>CASTAÑEDA MELGAR MANUEL FERNANDO</t>
  </si>
  <si>
    <t>07863756</t>
  </si>
  <si>
    <t>342</t>
  </si>
  <si>
    <t>reclasificacion dólar mutuo masivo//CASTAÑEDA</t>
  </si>
  <si>
    <t>CRUZ ISLA DE HUMALA LUZ RENEE</t>
  </si>
  <si>
    <t>343</t>
  </si>
  <si>
    <t>reclasificacion dólar mutuo masivo//CRUZ</t>
  </si>
  <si>
    <t>DE LA FUENTE NUÑEZ MARIELA</t>
  </si>
  <si>
    <t>10088031062</t>
  </si>
  <si>
    <t>344</t>
  </si>
  <si>
    <t>reclasificacion dólar mutuo masivo//DE LA FUENTE</t>
  </si>
  <si>
    <t>345</t>
  </si>
  <si>
    <t>346</t>
  </si>
  <si>
    <t>reclasificacion dólar mutuo masivo//EL MORRO</t>
  </si>
  <si>
    <t>PONCE MIRANDA ELIAS ORLANDO CARLOS</t>
  </si>
  <si>
    <t>41144522</t>
  </si>
  <si>
    <t>347</t>
  </si>
  <si>
    <t>reclasificacion dólar mutuo masivo//PONCE MIRANDA</t>
  </si>
  <si>
    <t>348</t>
  </si>
  <si>
    <t xml:space="preserve">FIT CAPITAL SOCIEDAD AGENTE DE BOLSA S.A.C. - FIT </t>
  </si>
  <si>
    <t>20472315154</t>
  </si>
  <si>
    <t>4699014</t>
  </si>
  <si>
    <t>reclasificacion dólar mutuo masivo//FIT CAPITAL</t>
  </si>
  <si>
    <t>09377205</t>
  </si>
  <si>
    <t>GIRALDO ATENCIO CARLA SARA</t>
  </si>
  <si>
    <t>349</t>
  </si>
  <si>
    <t xml:space="preserve">reclasificacion dólar mutuo masivo//GIRALDO </t>
  </si>
  <si>
    <t>47182635</t>
  </si>
  <si>
    <t>HEREDIA ZEVALLOS JUAN CARLOS</t>
  </si>
  <si>
    <t>34911</t>
  </si>
  <si>
    <t>reclasificacion dólar mutuo masivo//HEREDIA JUAN</t>
  </si>
  <si>
    <t>HURTADO DE MENDOZA YAHIRO CLAUDIA VANESSA</t>
  </si>
  <si>
    <t>10730094065</t>
  </si>
  <si>
    <t>349112</t>
  </si>
  <si>
    <t>reclasificacion dólar mutuo masivo//HURTADO</t>
  </si>
  <si>
    <t>IBAÑEZ YIKA DE PEDRESCHI NOEMI GRACIELA</t>
  </si>
  <si>
    <t>10088004405</t>
  </si>
  <si>
    <t>3491123</t>
  </si>
  <si>
    <t>reclasificacion dólar mutuo masivo//IBAÑEZ</t>
  </si>
  <si>
    <t>3491124</t>
  </si>
  <si>
    <t>09338398</t>
  </si>
  <si>
    <t>JERI SUITO  FABRIZIO GABRIEL</t>
  </si>
  <si>
    <t>34911245</t>
  </si>
  <si>
    <t>reclasificacion dólar mutuo masivo//JERI</t>
  </si>
  <si>
    <t>10093383988</t>
  </si>
  <si>
    <t>JERÍ SUITO FABRIZIO GABRIEL JUAN ARTURO</t>
  </si>
  <si>
    <t>08240041</t>
  </si>
  <si>
    <t>MARIA PATRICIA TESTINO PORTANOVA DEGOITRE</t>
  </si>
  <si>
    <t>34911246</t>
  </si>
  <si>
    <t>reclasificacion dólar mutuo masivo//maria testino</t>
  </si>
  <si>
    <t>20603535988</t>
  </si>
  <si>
    <t>MICRO CREDITOS PERU SOCIEDAD ANONIMA CERRADA-MICRO CREDITOS PERU S.A.C.</t>
  </si>
  <si>
    <t>349112461</t>
  </si>
  <si>
    <t>reclasificacion dólar mutuo masivo//microcreditos</t>
  </si>
  <si>
    <t>MONTOYA ALTAMIRANO GUSTAVO ROSENDO</t>
  </si>
  <si>
    <t>10091771531</t>
  </si>
  <si>
    <t>3491124612</t>
  </si>
  <si>
    <t>reclasificacion dólar mutuo masivo//montoya</t>
  </si>
  <si>
    <t>10440884259</t>
  </si>
  <si>
    <t>MONTOYA LERZUNDI DIEGO ESTEBAN</t>
  </si>
  <si>
    <t>349112461211</t>
  </si>
  <si>
    <t>reclasificacion dólar mutuo masivo//montoya esteban</t>
  </si>
  <si>
    <t>16762826</t>
  </si>
  <si>
    <t>NAVARRO NAVARRO CARLOS ALBERTO</t>
  </si>
  <si>
    <t>349112461222</t>
  </si>
  <si>
    <t>reclasificacion dólar mutuo masivo//NAVARRO CARLOS</t>
  </si>
  <si>
    <t>40789629</t>
  </si>
  <si>
    <t>NAVARRO NAVARRO JENNY PAOLA DEL MILAGRO</t>
  </si>
  <si>
    <t>349112461344</t>
  </si>
  <si>
    <t>reclasificacion dólar mutuo masivo//NAVARRO JENNY</t>
  </si>
  <si>
    <t>3731002</t>
  </si>
  <si>
    <t>34911246144</t>
  </si>
  <si>
    <t>reclasificacion dólar mutuo masivo//PERALES</t>
  </si>
  <si>
    <t>06296681</t>
  </si>
  <si>
    <t>SILVIA MARIA VARGAS VDA DE CAMPBELL</t>
  </si>
  <si>
    <t>34911246145</t>
  </si>
  <si>
    <t>reclasificacion dólar mutuo masivo//SILVIA VARGAS</t>
  </si>
  <si>
    <t>TOLA NOSIGLIA MARIA CAROLINA</t>
  </si>
  <si>
    <t>08245712</t>
  </si>
  <si>
    <t>349112422</t>
  </si>
  <si>
    <t>reclasificacion dólar mutuo masivo//TOLA Maria</t>
  </si>
  <si>
    <t xml:space="preserve">VIGIL  ARANA  ALFONSO  </t>
  </si>
  <si>
    <t>40286287</t>
  </si>
  <si>
    <t>3491135</t>
  </si>
  <si>
    <t>reclasificacion dólar mutuo masivo//VIGIL</t>
  </si>
  <si>
    <t>10098716853</t>
  </si>
  <si>
    <t>VIGIL DE LA FUENTE LUIS MIGUEL</t>
  </si>
  <si>
    <t>34911351</t>
  </si>
  <si>
    <t>reclasificacion dólar mutuo masivo//VIGIL LUIS MIGUEL</t>
  </si>
  <si>
    <t>FIGUEROA SIHUAY NILO MARTIN</t>
  </si>
  <si>
    <t>10093422801</t>
  </si>
  <si>
    <t>3491166</t>
  </si>
  <si>
    <t>reclasificacion dólar mutuo masivo//FIGUEROA NILO</t>
  </si>
  <si>
    <t>reclasificacion mutuo soles</t>
  </si>
  <si>
    <t>455778</t>
  </si>
  <si>
    <t>3578</t>
  </si>
  <si>
    <t>4721001</t>
  </si>
  <si>
    <t>455779</t>
  </si>
  <si>
    <t>4721003</t>
  </si>
  <si>
    <t>45577913</t>
  </si>
  <si>
    <t>485869</t>
  </si>
  <si>
    <t>10080233219</t>
  </si>
  <si>
    <t>CORDOVA OCAÑA ALFREDO DANIEL</t>
  </si>
  <si>
    <t>48586967</t>
  </si>
  <si>
    <t>4858696745</t>
  </si>
  <si>
    <t>4858696745466</t>
  </si>
  <si>
    <t>4711003</t>
  </si>
  <si>
    <t>4858653</t>
  </si>
  <si>
    <t>48586534</t>
  </si>
  <si>
    <t>4017501</t>
  </si>
  <si>
    <t>42536731</t>
  </si>
  <si>
    <t>FIGUEROA  BELLO  JUAN  PABLO</t>
  </si>
  <si>
    <t>0004</t>
  </si>
  <si>
    <t>3567</t>
  </si>
  <si>
    <t>REGALIAS SETI-24 DOLARES</t>
  </si>
  <si>
    <t>01/01/2024</t>
  </si>
  <si>
    <t>467</t>
  </si>
  <si>
    <t>VARIOS</t>
  </si>
  <si>
    <t>AJUSTE POR MUTUOS DOLARES</t>
  </si>
  <si>
    <t>ANDRES ELIAS MUJICA NUÑEZ</t>
  </si>
  <si>
    <t>356</t>
  </si>
  <si>
    <t>PROVICION INTERES DE MUJICA 90K-DÓLAR</t>
  </si>
  <si>
    <t>07617709</t>
  </si>
  <si>
    <t>YSABEL DEL CARMEN ROLLER CRUZ DE LARREA</t>
  </si>
  <si>
    <t>PROVICION INTERES DE MUJICA 10K-DÓLAR</t>
  </si>
  <si>
    <t>PROVICION INTERES DE LUIS GUTIERRZ 648000 SOLES//ENTRO DÓLAR$159,587.66</t>
  </si>
  <si>
    <t>41120232</t>
  </si>
  <si>
    <t>LUIS MARTIN GUTIERREZ SOENENS</t>
  </si>
  <si>
    <t>3576</t>
  </si>
  <si>
    <t>PROVICION INTERES MONTOYA 450 K-SOLES</t>
  </si>
  <si>
    <t>3576345666</t>
  </si>
  <si>
    <t>CUENTA</t>
  </si>
  <si>
    <t>ANEXO</t>
  </si>
  <si>
    <t>TIPO ID</t>
  </si>
  <si>
    <t>RUC</t>
  </si>
  <si>
    <t>RAZON SOCIAL</t>
  </si>
  <si>
    <t>DEBE</t>
  </si>
  <si>
    <t>HABER</t>
  </si>
  <si>
    <t>C.COSTO</t>
  </si>
  <si>
    <t>SERIE</t>
  </si>
  <si>
    <t>NUMERO</t>
  </si>
  <si>
    <t>F.EMISION</t>
  </si>
  <si>
    <t>F. VENC.</t>
  </si>
  <si>
    <t>MONEDA</t>
  </si>
  <si>
    <t>TC</t>
  </si>
  <si>
    <t>GLOSA</t>
  </si>
  <si>
    <t>NOMBRE</t>
  </si>
  <si>
    <t>1-FACTURA</t>
  </si>
  <si>
    <t>2-RECIBO POR HONORARIOS</t>
  </si>
  <si>
    <t>3-BOLETA DE VENTA</t>
  </si>
  <si>
    <t>4-LIQUIDACIÓN DE COMPRA</t>
  </si>
  <si>
    <t>5-BOLETOS DE TRANSPORTE AÉREO QUE EMITEN LAS COMPAÑÍAS DE AVIACIÓN COMERCIAL POR EL SERVICIO DE TRANSPORTE AÉREO REGULAR DE PASAJEROS, EMITIDO DE MANERA MANUAL, MECANIZADA O POR MEDIOS ELECTRÓNICOS (BME)</t>
  </si>
  <si>
    <t>6-CARTA DE PORTE AÉREO POR EL SERVICIO DE TRANSPORTE DE CARGA AÉREA</t>
  </si>
  <si>
    <t>7-NOTA DE CRÉDITO</t>
  </si>
  <si>
    <t>8-NOTA DE DÉBITO</t>
  </si>
  <si>
    <t>9-GUÍA DE REMISIÓN – REMITENTE</t>
  </si>
  <si>
    <t>11-PÓLIZA EMITIDA POR LAS BOLSAS DE VALORES, BOLSAS DE PRODUCTOS O AGENTES DE INTERMEDIACIÓN POR OPERACIONES REALIZADAS EN LAS BOLSAS DE VALORES O PRODUCTOS O FUERA DE LAS MISMAS, AUTORIZADAS POR SMV (EX CONASEV)</t>
  </si>
  <si>
    <t>12-TICKET O CINTA EMITIDO POR MÁQUINA REGISTRADORA. TICKET O CINTA EMITIDO POR MÁQUINA REGISTRADORA - RUC, NOMBRE, IGV Y ORIGINAL, COPIA Y C. TESTIGO</t>
  </si>
  <si>
    <t>13-DOCUMENTOS EMITIDOS POR LAS EMPRESAS DEL SISTEMA FINANCIERO Y DE SEGUROS, Y POR LAS COOPERATIVAS DE AHORRO Y CRÉDITO NO AUTORIZADAS A CAPTAR RECURSOS DEL PÚBLICO, QUE SE ENCUENTREN BAJO EL CONTROL DE LA SUPERINTENDENCIA DE BANCA, SEGUROS Y AFP</t>
  </si>
  <si>
    <t>14-RECIBO POR SERVICIOS PÚBLICOS DE SUMINISTRO DE ENERGÍA ELÉCTRICA, AGUA, TELÉFONO, TÉLEX Y TELEGRÁFICOS Y OTROS SERVICIOS COMPLEMENTARIOS QUE SE INCLUYAN EN EL RECIBO DE SERVICIO PÚBLICO</t>
  </si>
  <si>
    <t>15-BOLETOS EMITIDOS POR EL SERVICIO DE TRANSPORTE TERRESTRE REGULAR URBANO DE PASAJEROS Y EL FERROVIARIO PÚBLICO DE PASAJEROS PRESTADO EN VÍA FÉRREA LOCAL</t>
  </si>
  <si>
    <t>16-BOLETOS DE VIAJE EMITIDOS POR LAS EMPRESAS DE TRANSPORTE NACIONAL DE PASAJEROS, SIEMPRE QUE CUENTEN CON LA AUTORIZACIÓN DE LA AUTORIDAD COMPETENTE, EN LAS RUTAS AUTORIZADAS. VÍA TERRESTRE O FERROVIARIO PÚBLICO NO EMITIDO POR MEDIOS ELECTRÓNICOS (BVME)</t>
  </si>
  <si>
    <t>17-DOCUMENTO EMITIDO POR LA IGLESIA CATÓLICA POR EL ARRENDAMIENTO DE BIENES INMUEBLES</t>
  </si>
  <si>
    <t>18-DOCUMENTOS EMITIDOS POR LAS ADMINISTRADORAS PRIVADAS DE FONDOS DE PENSIONES Y POR LAS ENTIDADES PRESTADORAS DE SALUD, QUE SE ENCUENTREN BAJO LA SUPERVISIÓN DE LA SUPERINTENDENCIA DE ADMINISTRADORAS PRIVADAS DE FONDOS DE PENSIONES Y DE LA SUPERINTENDENCIA DE ENTIDADES PRESTADORAS DE SALUD</t>
  </si>
  <si>
    <t>19-BOLETO O ENTRADA POR ATRACCIONES Y ESPECTÁCULOS PÚBLICOS</t>
  </si>
  <si>
    <t>20-COMPROBANTE DE RETENCIÓN</t>
  </si>
  <si>
    <t>21-CONOCIMIENTO DE EMBARQUE POR EL SERVICIO DE TRANSPORTE DE CARGA MARÍTIMA</t>
  </si>
  <si>
    <t>22-COMPROBANTE POR OPERACIONES NO HABITUALES</t>
  </si>
  <si>
    <t>23-PÓLIZAS DE ADJUDICACIÓN EMITIDAS CON OCASIÓN DEL REMATE O ADJUDICACIÓN DE BIENES POR VENTA FORZADA, POR LOS MARTILLEROS O LAS ENTIDADES QUE REMATEN O SUBASTEN BIENES POR CUENTA DE TERCEROS</t>
  </si>
  <si>
    <t>24-CERTIFICADO DE PAGO DE REGALÍAS EMITIDAS POR PERUPETRO S.A</t>
  </si>
  <si>
    <t>25-DOCUMENTO DE ATRIBUCIÓN (LEY DEL IMPUESTO GENERAL A LAS VENTAS E IMPUESTO SELECTIVO AL CONSUMO, ART. 19, ÚLTIMO PÁRRAFO, R.S. Nº 022-98- SUNAT)</t>
  </si>
  <si>
    <t>26-RECIBO POR EL PAGO DE LA TARIFA POR USO DE AGUA SUPERFICIAL CON FINES AGRARIOS Y POR EL PAGO DE LA CUOTA PARA LA EJECUCIÓN DE UNA DETERMINADA OBRA O ACTIVIDAD ACORDADA POR LA ASAMBLEA GENERAL DE LA COMISIÓN DE REGANTES O RESOLUCIÓN EXPEDIDA POR EL JEFE DE LA UNIDAD DE AGUAS Y DE RIEGO (DECRETO SUPREMO Nº 003-90-AG, ARTS. 28 Y 48)</t>
  </si>
  <si>
    <t>27-SEGURO COMPLEMENTARIO DE TRABAJO DE RIESGO</t>
  </si>
  <si>
    <t>28-ETIQUETAS AUTOADHESIVAS  EMITIDAS POR EL PAGO DE LA TARIFA UNIFICADA DE USO DE AEROPUERTO (TUUA) QUE COBRA CORPAC S.A. O LAS EMPRESAS CONSECIONARIAS DE LOS AEROPUERTOS</t>
  </si>
  <si>
    <t>29-DOCUMENTOS EMITIDOS POR LA COFOPRI EN CALIDAD DE OFERTA DE VENTA DE TERRENOS, LOS CORRESPONDIENTES A LAS SUBASTAS PÚBLICAS Y A LA RETRIBUCIÓN DE LOS SERVICIOS QUE PRESTA</t>
  </si>
  <si>
    <t>30-DOCUMENTOS EMITIDOS POR LAS EMPRESAS QUE DESEMPEÑAN EL ROL ADQUIRENTE EN LOS SISTEMAS DE PAGO MEDIANTE TARJETAS DE CRÉDITO Y DÉBITO, EMITIDAS POR BANCOS E INSTITUCIONES FINANCIERAS O CREDITICIAS, DOMICILIADOS O NO EN EL PAÍS</t>
  </si>
  <si>
    <t>31-GUÍA DE REMISIÓN – TRANSPORTISTA</t>
  </si>
  <si>
    <t>32-DOCUMENTOS EMITIDOS POR LAS EMPRESAS RECAUDADORAS DE LA DENOMINADA GARANTÍA DE RED PRINCIPAL A LA QUE HACE REFERENCIA EL NUMERAL 7.6 DEL ARTÍCULO 7 DE LA LEY Nº 27133 - LEY DE PROMOCIÓN DEL DESARROLLO DE LA INDUSTRIA DEL GAS NATURAL</t>
  </si>
  <si>
    <t>33-MANIFIESTO DE PASAJEROS</t>
  </si>
  <si>
    <t>34-DOCUMENTO DEL OPERADOR</t>
  </si>
  <si>
    <t>35-DOCUMENTO DEL PARTÍCIPE</t>
  </si>
  <si>
    <t>36-RECIBO DE DISTRIBUCIÓN DE GAS NATURAL</t>
  </si>
  <si>
    <t>37-DOCUMENTOS QUE EMITAN LOS CONCESIONARIOS DEL SERVICIO DE REVISIONES TÉCNICAS VEHICULARES, POR LA PRESTACIÓN DE DICHO SERVICIO</t>
  </si>
  <si>
    <t>40-COMPROBANTE DE PERCEPCIÓN</t>
  </si>
  <si>
    <t>41-COMPROBANTE DE PERCEPCIÓN - VENTA INTERNA</t>
  </si>
  <si>
    <t>42-DOCUMENTOS EMITIDOS POR LAS EMPRESAS QUE DESEMPEÑAN EL ROL ADQUIRIENTE EN LOS SISTEMAS DE PAGO MEDIANTE TARJETAS DE CRÉDITO EMITIDAS POR ELLAS MISMAS</t>
  </si>
  <si>
    <t>43-BOLETOS EMITIDOS POR LAS COMPAÑÍAS DE AVIACIÓN COMERCIAL QUE PRESTAN SERVICIOS DE TRANSPORTE AÉREO NO REGULAR DE PASAJEROS Y TRANSPORTE AÉREO ESPECIAL DE PASAJEROS</t>
  </si>
  <si>
    <t>44-BILLETES DE LOTERÍA, RIFAS Y APUESTAS</t>
  </si>
  <si>
    <t>45-DOCUMENTOS EMITIDOS POR CENTROS EDUCATIVOS Y CULTURALES, UNIVERSIDADES, ASOCIACIONES Y FUNDACIONES, EN LO REFERENTE A ACTIVIDADES NO GRAVADAS CON TRIBUTOS ADMINISTRADOS POR LA SUNAT</t>
  </si>
  <si>
    <t>46-FORMULARIO DE DECLARACIÓN - PAGO O BOLETA DE PAGO DE TRIBUTOS INTERNOS – SUNAT</t>
  </si>
  <si>
    <t>49-CONSTANCIA DE DEPÓSITO - IVAP (LEY 28211)</t>
  </si>
  <si>
    <t>50-DECLARACIÓN ÚNICA DE ADUANAS - DUA/ DECLARACIÓN ADUANERA DE MERCANCÍAS - DAM</t>
  </si>
  <si>
    <t>51-PÓLIZA O DUI FRACCIONADA</t>
  </si>
  <si>
    <t>52-DESPACHO SIMPLIFICADO - IMPORTACIÓN SIMPLIFICADA</t>
  </si>
  <si>
    <t>53-DECLARACIÓN DE MENSAJERÍA O COURIER</t>
  </si>
  <si>
    <t>54-LIQUIDACIÓN DE COBRANZA</t>
  </si>
  <si>
    <t>55-BVME PARA TRANSPORTE FERROVIARIO DE PASAJEROS</t>
  </si>
  <si>
    <t>56-COMPROBANTE DE PAGO SEAE</t>
  </si>
  <si>
    <t>87-NOTA DE CRÉDITO ESPECIAL - DOCUMENTOS AUTORIZADOS</t>
  </si>
  <si>
    <t>88-NOTA DE DÉBITO ESPECIAL - DOCUMENTOS AUTORIZADOS</t>
  </si>
  <si>
    <t>91-COMPROBANTE DE NO DOMICILIADO</t>
  </si>
  <si>
    <t>96-EXCESO DE CRÉDITO FISCAL POR RETIRO DE BIENES</t>
  </si>
  <si>
    <t>97-NOTA DE CRÉDITO - NO DOMICILIADO</t>
  </si>
  <si>
    <t>98-NOTA DE DÉBITO - NO DOMICILIADO</t>
  </si>
  <si>
    <t>98-CONTRATOS</t>
  </si>
  <si>
    <t>01-SOL</t>
  </si>
  <si>
    <t>02-USD</t>
  </si>
  <si>
    <t>2-CARNET EXT.</t>
  </si>
  <si>
    <t>3-PASAPORTE</t>
  </si>
  <si>
    <t>5-RUC</t>
  </si>
  <si>
    <t>6-OTROS</t>
  </si>
  <si>
    <t>7-P. NAC.</t>
  </si>
  <si>
    <t xml:space="preserve">8-CARNET DE IDENTIDAD </t>
  </si>
  <si>
    <t>MON</t>
  </si>
  <si>
    <t>T.COMPR.</t>
  </si>
  <si>
    <t>DINAMICA</t>
  </si>
  <si>
    <t>TIPO IDENTIDAD</t>
  </si>
  <si>
    <t>GERENCIA GENERAL</t>
  </si>
  <si>
    <t>ADM. Y FINANZAS</t>
  </si>
  <si>
    <t>RECURSOS HUMANOS</t>
  </si>
  <si>
    <t>COMERCIAL</t>
  </si>
  <si>
    <t>OPERACIONES</t>
  </si>
  <si>
    <t>DESARROLLO</t>
  </si>
  <si>
    <t>NUEVOS NEGOCIOS</t>
  </si>
  <si>
    <t>CENTRO DE COSTO</t>
  </si>
  <si>
    <t xml:space="preserve">0-ASIENTO MANUAL  </t>
  </si>
  <si>
    <t xml:space="preserve">20-ASIENTO APERTURA  </t>
  </si>
  <si>
    <t xml:space="preserve">25-DEVOLUCIÓN ENTREGA A RENDIR  </t>
  </si>
  <si>
    <t xml:space="preserve">22-ABONO INTEREMPRESAS  </t>
  </si>
  <si>
    <t xml:space="preserve">21-PRÉSTAMO INTEREMPRESAS  </t>
  </si>
  <si>
    <t xml:space="preserve">18-REEMBOLSO DE GASTOS PAGO  </t>
  </si>
  <si>
    <t xml:space="preserve">16-DAR BAJA FONDO FIJO *(condicional)*  </t>
  </si>
  <si>
    <t xml:space="preserve">15-PAGO ENTREGA A RENDIR  </t>
  </si>
  <si>
    <t xml:space="preserve">14-CREACIÓN ENTREGA A RENDIR  </t>
  </si>
  <si>
    <t xml:space="preserve">13-PAGO DEL FONDO FIJO  </t>
  </si>
  <si>
    <t xml:space="preserve">12-CREACIÓN DEL FONDO FIJO  </t>
  </si>
  <si>
    <t xml:space="preserve">11-ANTICIPO PAGO  </t>
  </si>
  <si>
    <t xml:space="preserve">10-ELIMINADO  </t>
  </si>
  <si>
    <t xml:space="preserve">9-ANTICIPO REGISTRO *(condicional)*  </t>
  </si>
  <si>
    <t xml:space="preserve">8-REEMBOLSO DE GASTOS APLICA  </t>
  </si>
  <si>
    <t xml:space="preserve">7-REVERSA PAGO FACTURA VENTAS  </t>
  </si>
  <si>
    <t xml:space="preserve">6-DETRACCIÓN DE PAGO  </t>
  </si>
  <si>
    <t xml:space="preserve">5-REEMBOLSO DE GASTOS  </t>
  </si>
  <si>
    <t xml:space="preserve">3-REVERSA PAGO COMPROBANTES  </t>
  </si>
  <si>
    <t xml:space="preserve">2-DETRACCIÓN DE LAS VENTAS  </t>
  </si>
  <si>
    <t>GESTION EMPRESARIAL INMOGROUP S.A.C.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</si>
</sst>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,##0.0000"/>
  </numFmts>
  <fonts count="44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7"/>
      <color indexed="64"/>
      <name val="Arial"/>
      <family val="2"/>
    </font>
    <font>
      <b/>
      <sz val="11"/>
      <color rgb="FFFF0000"/>
      <name val="Calibri"/>
      <family val="2"/>
      <scheme val="minor"/>
    </font>
    <font>
      <sz val="7"/>
      <color indexed="64"/>
      <name val="Verdana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7"/>
      <color indexed="64"/>
      <name val="Verdana"/>
      <family val="2"/>
    </font>
    <font>
      <sz val="10"/>
      <name val="Arial"/>
      <family val="2"/>
    </font>
    <font>
      <sz val="7"/>
      <color theme="1"/>
      <name val="Verdana"/>
      <family val="2"/>
    </font>
    <font>
      <b/>
      <sz val="7"/>
      <color theme="1"/>
      <name val="Verdana"/>
      <family val="2"/>
    </font>
    <font>
      <sz val="7"/>
      <color theme="1"/>
      <name val="Calibri"/>
      <family val="2"/>
      <scheme val="minor"/>
    </font>
    <font>
      <b/>
      <sz val="11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Verdana"/>
      <family val="2"/>
    </font>
    <font>
      <sz val="6"/>
      <color theme="1"/>
      <name val="Arial"/>
      <family val="2"/>
    </font>
    <font>
      <b/>
      <sz val="6"/>
      <color theme="1"/>
      <name val="Calibri"/>
      <family val="2"/>
      <scheme val="minor"/>
    </font>
    <font>
      <sz val="12"/>
      <name val="Arial"/>
      <family val="2"/>
    </font>
    <font>
      <b/>
      <sz val="10"/>
      <color theme="1"/>
      <name val="Arial"/>
      <family val="2"/>
    </font>
    <font>
      <b/>
      <sz val="6"/>
      <color theme="1"/>
      <name val="Arial"/>
      <family val="2"/>
    </font>
    <font>
      <sz val="6"/>
      <name val="Arial"/>
      <family val="2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sz val="10"/>
      <color rgb="FFFF0000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5"/>
      <color rgb="FF31708F"/>
      <name val="Arial"/>
      <family val="2"/>
    </font>
    <font>
      <sz val="10"/>
      <color rgb="FF31708F"/>
      <name val="Arial"/>
      <family val="2"/>
    </font>
    <font>
      <b/>
      <sz val="8"/>
      <color theme="1"/>
      <name val="Tahoma"/>
      <family val="2"/>
    </font>
    <font>
      <sz val="8"/>
      <color theme="1"/>
      <name val="Taoma"/>
    </font>
    <font>
      <b/>
      <sz val="8"/>
      <color theme="1"/>
      <name val="Taoma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11" fillId="0" borderId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</cellStyleXfs>
  <cellXfs count="242">
    <xf numFmtId="0" fontId="0" fillId="0" borderId="0" xfId="0"/>
    <xf numFmtId="49" fontId="0" fillId="0" borderId="0" xfId="0" applyNumberFormat="1"/>
    <xf numFmtId="4" fontId="0" fillId="0" borderId="0" xfId="0" applyNumberFormat="1"/>
    <xf numFmtId="14" fontId="0" fillId="0" borderId="0" xfId="0" applyNumberFormat="1"/>
    <xf numFmtId="164" fontId="0" fillId="0" borderId="0" xfId="0" applyNumberFormat="1"/>
    <xf numFmtId="49" fontId="5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left"/>
    </xf>
    <xf numFmtId="0" fontId="0" fillId="2" borderId="0" xfId="0" applyFill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14" fontId="5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49" fontId="6" fillId="0" borderId="2" xfId="0" applyNumberFormat="1" applyFont="1" applyBorder="1"/>
    <xf numFmtId="49" fontId="0" fillId="4" borderId="0" xfId="0" applyNumberFormat="1" applyFill="1" applyAlignment="1">
      <alignment horizontal="left"/>
    </xf>
    <xf numFmtId="49" fontId="0" fillId="4" borderId="0" xfId="0" applyNumberFormat="1" applyFill="1"/>
    <xf numFmtId="4" fontId="0" fillId="4" borderId="0" xfId="0" applyNumberFormat="1" applyFill="1"/>
    <xf numFmtId="0" fontId="0" fillId="4" borderId="0" xfId="0" applyFill="1"/>
    <xf numFmtId="0" fontId="8" fillId="0" borderId="0" xfId="0" applyFont="1" applyAlignment="1">
      <alignment horizontal="left" vertical="top" wrapText="1"/>
    </xf>
    <xf numFmtId="14" fontId="6" fillId="0" borderId="2" xfId="0" applyNumberFormat="1" applyFont="1" applyBorder="1"/>
    <xf numFmtId="49" fontId="9" fillId="0" borderId="0" xfId="0" applyNumberFormat="1" applyFont="1"/>
    <xf numFmtId="49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top" wrapText="1"/>
    </xf>
    <xf numFmtId="14" fontId="5" fillId="0" borderId="0" xfId="0" applyNumberFormat="1" applyFont="1"/>
    <xf numFmtId="49" fontId="5" fillId="0" borderId="0" xfId="0" applyNumberFormat="1" applyFont="1" applyAlignment="1">
      <alignment horizontal="right"/>
    </xf>
    <xf numFmtId="49" fontId="7" fillId="0" borderId="0" xfId="0" applyNumberFormat="1" applyFont="1"/>
    <xf numFmtId="49" fontId="0" fillId="3" borderId="0" xfId="0" applyNumberFormat="1" applyFill="1"/>
    <xf numFmtId="0" fontId="10" fillId="3" borderId="0" xfId="0" applyFont="1" applyFill="1" applyAlignment="1">
      <alignment horizontal="left" vertical="top" wrapText="1"/>
    </xf>
    <xf numFmtId="0" fontId="0" fillId="3" borderId="0" xfId="0" applyFill="1"/>
    <xf numFmtId="49" fontId="5" fillId="3" borderId="0" xfId="0" applyNumberFormat="1" applyFont="1" applyFill="1"/>
    <xf numFmtId="49" fontId="5" fillId="4" borderId="0" xfId="0" applyNumberFormat="1" applyFont="1" applyFill="1"/>
    <xf numFmtId="0" fontId="10" fillId="3" borderId="0" xfId="0" applyFont="1" applyFill="1" applyAlignment="1">
      <alignment vertical="top" wrapText="1"/>
    </xf>
    <xf numFmtId="2" fontId="10" fillId="3" borderId="0" xfId="0" applyNumberFormat="1" applyFont="1" applyFill="1" applyAlignment="1">
      <alignment vertical="top" wrapText="1"/>
    </xf>
    <xf numFmtId="0" fontId="10" fillId="4" borderId="0" xfId="0" applyFont="1" applyFill="1" applyAlignment="1">
      <alignment vertical="top" wrapText="1"/>
    </xf>
    <xf numFmtId="2" fontId="10" fillId="4" borderId="0" xfId="0" applyNumberFormat="1" applyFont="1" applyFill="1" applyAlignment="1">
      <alignment vertical="top" wrapText="1"/>
    </xf>
    <xf numFmtId="14" fontId="10" fillId="3" borderId="0" xfId="0" applyNumberFormat="1" applyFont="1" applyFill="1" applyAlignment="1">
      <alignment vertical="top"/>
    </xf>
    <xf numFmtId="0" fontId="10" fillId="5" borderId="0" xfId="0" applyFont="1" applyFill="1" applyAlignment="1">
      <alignment vertical="top" wrapText="1"/>
    </xf>
    <xf numFmtId="0" fontId="13" fillId="0" borderId="0" xfId="0" applyFont="1" applyAlignment="1">
      <alignment vertical="top" wrapText="1"/>
    </xf>
    <xf numFmtId="1" fontId="13" fillId="5" borderId="0" xfId="0" applyNumberFormat="1" applyFont="1" applyFill="1" applyAlignment="1">
      <alignment vertical="top" wrapText="1"/>
    </xf>
    <xf numFmtId="0" fontId="10" fillId="5" borderId="0" xfId="0" applyFont="1" applyFill="1" applyAlignment="1">
      <alignment horizontal="left" vertical="top" wrapText="1"/>
    </xf>
    <xf numFmtId="49" fontId="0" fillId="6" borderId="0" xfId="0" applyNumberFormat="1" applyFill="1" applyAlignment="1">
      <alignment horizontal="left"/>
    </xf>
    <xf numFmtId="49" fontId="0" fillId="6" borderId="0" xfId="0" applyNumberFormat="1" applyFill="1"/>
    <xf numFmtId="0" fontId="10" fillId="6" borderId="0" xfId="0" applyFont="1" applyFill="1" applyAlignment="1">
      <alignment vertical="top" wrapText="1"/>
    </xf>
    <xf numFmtId="1" fontId="13" fillId="6" borderId="0" xfId="0" applyNumberFormat="1" applyFont="1" applyFill="1" applyAlignment="1">
      <alignment vertical="top" wrapText="1"/>
    </xf>
    <xf numFmtId="4" fontId="0" fillId="6" borderId="0" xfId="0" applyNumberFormat="1" applyFill="1"/>
    <xf numFmtId="0" fontId="10" fillId="6" borderId="0" xfId="0" applyFont="1" applyFill="1" applyAlignment="1">
      <alignment horizontal="left" vertical="top" wrapText="1"/>
    </xf>
    <xf numFmtId="14" fontId="10" fillId="6" borderId="0" xfId="0" applyNumberFormat="1" applyFont="1" applyFill="1" applyAlignment="1">
      <alignment vertical="top"/>
    </xf>
    <xf numFmtId="164" fontId="0" fillId="6" borderId="0" xfId="0" applyNumberFormat="1" applyFill="1"/>
    <xf numFmtId="0" fontId="0" fillId="6" borderId="0" xfId="0" applyFill="1"/>
    <xf numFmtId="0" fontId="10" fillId="0" borderId="0" xfId="0" applyFont="1" applyAlignment="1">
      <alignment vertical="top" wrapText="1"/>
    </xf>
    <xf numFmtId="14" fontId="10" fillId="0" borderId="0" xfId="0" applyNumberFormat="1" applyFont="1" applyAlignment="1">
      <alignment vertical="top"/>
    </xf>
    <xf numFmtId="43" fontId="0" fillId="0" borderId="0" xfId="2" applyFont="1" applyFill="1"/>
    <xf numFmtId="43" fontId="10" fillId="6" borderId="0" xfId="2" applyFont="1" applyFill="1" applyAlignment="1">
      <alignment vertical="top" wrapText="1"/>
    </xf>
    <xf numFmtId="43" fontId="0" fillId="6" borderId="0" xfId="2" applyFont="1" applyFill="1"/>
    <xf numFmtId="49" fontId="5" fillId="6" borderId="0" xfId="0" applyNumberFormat="1" applyFont="1" applyFill="1" applyAlignment="1">
      <alignment horizontal="left"/>
    </xf>
    <xf numFmtId="49" fontId="5" fillId="6" borderId="0" xfId="0" applyNumberFormat="1" applyFont="1" applyFill="1"/>
    <xf numFmtId="0" fontId="13" fillId="6" borderId="0" xfId="0" applyFont="1" applyFill="1" applyAlignment="1">
      <alignment vertical="top" wrapText="1"/>
    </xf>
    <xf numFmtId="43" fontId="13" fillId="6" borderId="0" xfId="2" applyFont="1" applyFill="1" applyAlignment="1">
      <alignment vertical="top" wrapText="1"/>
    </xf>
    <xf numFmtId="43" fontId="5" fillId="6" borderId="0" xfId="2" applyFont="1" applyFill="1"/>
    <xf numFmtId="0" fontId="13" fillId="6" borderId="0" xfId="0" applyFont="1" applyFill="1" applyAlignment="1">
      <alignment horizontal="left" vertical="top" wrapText="1"/>
    </xf>
    <xf numFmtId="14" fontId="13" fillId="6" borderId="0" xfId="0" applyNumberFormat="1" applyFont="1" applyFill="1" applyAlignment="1">
      <alignment vertical="top"/>
    </xf>
    <xf numFmtId="164" fontId="5" fillId="6" borderId="0" xfId="0" applyNumberFormat="1" applyFont="1" applyFill="1"/>
    <xf numFmtId="0" fontId="5" fillId="6" borderId="0" xfId="0" applyFont="1" applyFill="1"/>
    <xf numFmtId="0" fontId="10" fillId="7" borderId="0" xfId="0" applyFont="1" applyFill="1" applyAlignment="1">
      <alignment vertical="top" wrapText="1"/>
    </xf>
    <xf numFmtId="0" fontId="10" fillId="7" borderId="0" xfId="0" applyFont="1" applyFill="1" applyAlignment="1">
      <alignment horizontal="left" vertical="top" wrapText="1"/>
    </xf>
    <xf numFmtId="14" fontId="10" fillId="7" borderId="0" xfId="0" applyNumberFormat="1" applyFont="1" applyFill="1" applyAlignment="1">
      <alignment vertical="top"/>
    </xf>
    <xf numFmtId="49" fontId="15" fillId="0" borderId="0" xfId="0" applyNumberFormat="1" applyFont="1"/>
    <xf numFmtId="164" fontId="15" fillId="0" borderId="0" xfId="0" applyNumberFormat="1" applyFont="1"/>
    <xf numFmtId="0" fontId="15" fillId="0" borderId="0" xfId="0" applyFont="1"/>
    <xf numFmtId="49" fontId="15" fillId="6" borderId="0" xfId="0" applyNumberFormat="1" applyFont="1" applyFill="1"/>
    <xf numFmtId="0" fontId="15" fillId="6" borderId="0" xfId="0" applyFont="1" applyFill="1"/>
    <xf numFmtId="0" fontId="15" fillId="0" borderId="0" xfId="0" applyFont="1" applyAlignment="1">
      <alignment horizontal="left"/>
    </xf>
    <xf numFmtId="0" fontId="15" fillId="6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5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5" fillId="0" borderId="0" xfId="2" applyNumberFormat="1" applyFont="1" applyFill="1" applyAlignment="1">
      <alignment vertical="top" wrapText="1"/>
    </xf>
    <xf numFmtId="1" fontId="15" fillId="7" borderId="0" xfId="2" applyNumberFormat="1" applyFont="1" applyFill="1" applyAlignment="1">
      <alignment vertical="top" wrapText="1"/>
    </xf>
    <xf numFmtId="1" fontId="15" fillId="0" borderId="0" xfId="2" applyNumberFormat="1" applyFont="1" applyFill="1"/>
    <xf numFmtId="1" fontId="16" fillId="0" borderId="0" xfId="2" applyNumberFormat="1" applyFont="1" applyFill="1" applyAlignment="1">
      <alignment vertical="top" wrapText="1"/>
    </xf>
    <xf numFmtId="1" fontId="15" fillId="6" borderId="0" xfId="2" applyNumberFormat="1" applyFont="1" applyFill="1"/>
    <xf numFmtId="1" fontId="15" fillId="6" borderId="0" xfId="2" applyNumberFormat="1" applyFont="1" applyFill="1" applyAlignment="1">
      <alignment vertical="top" wrapText="1"/>
    </xf>
    <xf numFmtId="1" fontId="10" fillId="6" borderId="0" xfId="0" applyNumberFormat="1" applyFont="1" applyFill="1" applyAlignment="1">
      <alignment vertical="top" wrapText="1"/>
    </xf>
    <xf numFmtId="1" fontId="0" fillId="0" borderId="0" xfId="2" applyNumberFormat="1" applyFont="1" applyFill="1"/>
    <xf numFmtId="1" fontId="12" fillId="0" borderId="0" xfId="2" applyNumberFormat="1" applyFont="1" applyFill="1"/>
    <xf numFmtId="1" fontId="15" fillId="0" borderId="0" xfId="0" applyNumberFormat="1" applyFont="1" applyAlignment="1">
      <alignment vertical="top" wrapText="1"/>
    </xf>
    <xf numFmtId="1" fontId="0" fillId="0" borderId="0" xfId="0" applyNumberFormat="1"/>
    <xf numFmtId="0" fontId="10" fillId="8" borderId="0" xfId="0" applyFont="1" applyFill="1" applyAlignment="1">
      <alignment horizontal="left" vertical="top" wrapText="1"/>
    </xf>
    <xf numFmtId="49" fontId="15" fillId="8" borderId="0" xfId="0" applyNumberFormat="1" applyFont="1" applyFill="1"/>
    <xf numFmtId="0" fontId="10" fillId="8" borderId="0" xfId="0" applyFont="1" applyFill="1" applyAlignment="1">
      <alignment vertical="top" wrapText="1"/>
    </xf>
    <xf numFmtId="1" fontId="15" fillId="8" borderId="0" xfId="2" applyNumberFormat="1" applyFont="1" applyFill="1" applyAlignment="1">
      <alignment vertical="top" wrapText="1"/>
    </xf>
    <xf numFmtId="1" fontId="15" fillId="8" borderId="0" xfId="2" applyNumberFormat="1" applyFont="1" applyFill="1"/>
    <xf numFmtId="14" fontId="10" fillId="8" borderId="0" xfId="0" applyNumberFormat="1" applyFont="1" applyFill="1" applyAlignment="1">
      <alignment vertical="top"/>
    </xf>
    <xf numFmtId="164" fontId="15" fillId="8" borderId="0" xfId="0" applyNumberFormat="1" applyFont="1" applyFill="1"/>
    <xf numFmtId="0" fontId="15" fillId="8" borderId="0" xfId="0" applyFont="1" applyFill="1"/>
    <xf numFmtId="1" fontId="16" fillId="8" borderId="0" xfId="2" applyNumberFormat="1" applyFont="1" applyFill="1" applyAlignment="1">
      <alignment vertical="top" wrapText="1"/>
    </xf>
    <xf numFmtId="43" fontId="0" fillId="0" borderId="0" xfId="2" applyFont="1" applyAlignment="1">
      <alignment horizontal="center"/>
    </xf>
    <xf numFmtId="14" fontId="5" fillId="3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/>
    </xf>
    <xf numFmtId="49" fontId="0" fillId="8" borderId="0" xfId="0" applyNumberFormat="1" applyFill="1" applyAlignment="1">
      <alignment horizontal="left"/>
    </xf>
    <xf numFmtId="49" fontId="17" fillId="8" borderId="0" xfId="0" applyNumberFormat="1" applyFont="1" applyFill="1"/>
    <xf numFmtId="164" fontId="17" fillId="8" borderId="0" xfId="0" applyNumberFormat="1" applyFont="1" applyFill="1"/>
    <xf numFmtId="0" fontId="17" fillId="8" borderId="0" xfId="0" applyFont="1" applyFill="1"/>
    <xf numFmtId="0" fontId="0" fillId="8" borderId="0" xfId="0" applyFill="1"/>
    <xf numFmtId="0" fontId="10" fillId="5" borderId="3" xfId="0" applyFont="1" applyFill="1" applyBorder="1" applyAlignment="1">
      <alignment vertical="top" wrapText="1"/>
    </xf>
    <xf numFmtId="0" fontId="10" fillId="5" borderId="4" xfId="0" applyFont="1" applyFill="1" applyBorder="1" applyAlignment="1">
      <alignment vertical="top" wrapText="1"/>
    </xf>
    <xf numFmtId="0" fontId="13" fillId="5" borderId="0" xfId="0" applyFont="1" applyFill="1" applyAlignment="1">
      <alignment vertical="top" wrapText="1"/>
    </xf>
    <xf numFmtId="4" fontId="0" fillId="8" borderId="0" xfId="0" applyNumberFormat="1" applyFill="1"/>
    <xf numFmtId="0" fontId="0" fillId="0" borderId="6" xfId="0" applyBorder="1"/>
    <xf numFmtId="14" fontId="0" fillId="0" borderId="6" xfId="0" applyNumberFormat="1" applyBorder="1"/>
    <xf numFmtId="0" fontId="0" fillId="4" borderId="8" xfId="0" applyFill="1" applyBorder="1"/>
    <xf numFmtId="14" fontId="0" fillId="4" borderId="8" xfId="0" applyNumberFormat="1" applyFill="1" applyBorder="1"/>
    <xf numFmtId="0" fontId="18" fillId="8" borderId="5" xfId="0" applyFont="1" applyFill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4" borderId="8" xfId="0" applyFill="1" applyBorder="1" applyAlignment="1">
      <alignment horizontal="left"/>
    </xf>
    <xf numFmtId="0" fontId="18" fillId="8" borderId="7" xfId="0" applyFont="1" applyFill="1" applyBorder="1" applyAlignment="1">
      <alignment horizontal="left" vertical="center"/>
    </xf>
    <xf numFmtId="43" fontId="14" fillId="0" borderId="0" xfId="2" applyFont="1" applyFill="1" applyBorder="1"/>
    <xf numFmtId="0" fontId="19" fillId="0" borderId="0" xfId="0" applyFont="1"/>
    <xf numFmtId="43" fontId="0" fillId="0" borderId="0" xfId="2" applyFont="1" applyFill="1" applyBorder="1"/>
    <xf numFmtId="49" fontId="21" fillId="0" borderId="0" xfId="0" applyNumberFormat="1" applyFont="1"/>
    <xf numFmtId="0" fontId="21" fillId="0" borderId="8" xfId="0" applyFont="1" applyBorder="1"/>
    <xf numFmtId="164" fontId="22" fillId="0" borderId="0" xfId="0" applyNumberFormat="1" applyFont="1"/>
    <xf numFmtId="0" fontId="22" fillId="0" borderId="0" xfId="0" applyFont="1"/>
    <xf numFmtId="49" fontId="21" fillId="0" borderId="0" xfId="0" applyNumberFormat="1" applyFont="1" applyAlignment="1">
      <alignment horizontal="left"/>
    </xf>
    <xf numFmtId="0" fontId="21" fillId="0" borderId="0" xfId="0" applyFont="1"/>
    <xf numFmtId="0" fontId="26" fillId="3" borderId="9" xfId="0" applyFont="1" applyFill="1" applyBorder="1"/>
    <xf numFmtId="0" fontId="26" fillId="9" borderId="9" xfId="0" applyFont="1" applyFill="1" applyBorder="1"/>
    <xf numFmtId="0" fontId="26" fillId="0" borderId="9" xfId="0" applyFont="1" applyBorder="1"/>
    <xf numFmtId="0" fontId="27" fillId="11" borderId="0" xfId="0" applyFont="1" applyFill="1"/>
    <xf numFmtId="0" fontId="20" fillId="10" borderId="0" xfId="0" applyFont="1" applyFill="1"/>
    <xf numFmtId="49" fontId="29" fillId="0" borderId="0" xfId="0" applyNumberFormat="1" applyFont="1"/>
    <xf numFmtId="0" fontId="29" fillId="0" borderId="0" xfId="0" applyFont="1" applyAlignment="1">
      <alignment horizontal="left"/>
    </xf>
    <xf numFmtId="43" fontId="29" fillId="0" borderId="0" xfId="2" applyFont="1" applyFill="1" applyBorder="1"/>
    <xf numFmtId="49" fontId="29" fillId="0" borderId="0" xfId="0" applyNumberFormat="1" applyFont="1" applyAlignment="1">
      <alignment horizontal="left"/>
    </xf>
    <xf numFmtId="43" fontId="29" fillId="0" borderId="0" xfId="2" applyFont="1" applyFill="1"/>
    <xf numFmtId="0" fontId="26" fillId="0" borderId="0" xfId="0" applyFont="1"/>
    <xf numFmtId="0" fontId="14" fillId="0" borderId="0" xfId="0" applyFont="1"/>
    <xf numFmtId="0" fontId="28" fillId="0" borderId="0" xfId="0" applyFont="1"/>
    <xf numFmtId="43" fontId="30" fillId="0" borderId="0" xfId="2" applyFont="1" applyFill="1"/>
    <xf numFmtId="0" fontId="28" fillId="0" borderId="0" xfId="0" applyFont="1" applyAlignment="1">
      <alignment horizontal="left"/>
    </xf>
    <xf numFmtId="0" fontId="23" fillId="0" borderId="0" xfId="0" applyFont="1"/>
    <xf numFmtId="0" fontId="31" fillId="9" borderId="9" xfId="0" applyFont="1" applyFill="1" applyBorder="1"/>
    <xf numFmtId="43" fontId="24" fillId="11" borderId="0" xfId="2" applyFont="1" applyFill="1"/>
    <xf numFmtId="43" fontId="24" fillId="3" borderId="0" xfId="2" applyFont="1" applyFill="1"/>
    <xf numFmtId="49" fontId="0" fillId="14" borderId="0" xfId="0" applyNumberFormat="1" applyFill="1" applyAlignment="1">
      <alignment horizontal="left"/>
    </xf>
    <xf numFmtId="49" fontId="21" fillId="14" borderId="0" xfId="0" applyNumberFormat="1" applyFont="1" applyFill="1"/>
    <xf numFmtId="49" fontId="0" fillId="14" borderId="0" xfId="0" applyNumberFormat="1" applyFill="1"/>
    <xf numFmtId="49" fontId="29" fillId="14" borderId="0" xfId="0" applyNumberFormat="1" applyFont="1" applyFill="1"/>
    <xf numFmtId="0" fontId="21" fillId="14" borderId="8" xfId="0" applyFont="1" applyFill="1" applyBorder="1"/>
    <xf numFmtId="14" fontId="0" fillId="14" borderId="0" xfId="0" applyNumberFormat="1" applyFill="1"/>
    <xf numFmtId="164" fontId="22" fillId="14" borderId="0" xfId="0" applyNumberFormat="1" applyFont="1" applyFill="1"/>
    <xf numFmtId="0" fontId="22" fillId="14" borderId="0" xfId="0" applyFont="1" applyFill="1"/>
    <xf numFmtId="0" fontId="0" fillId="14" borderId="0" xfId="0" applyFill="1"/>
    <xf numFmtId="49" fontId="21" fillId="14" borderId="0" xfId="0" applyNumberFormat="1" applyFont="1" applyFill="1" applyAlignment="1">
      <alignment horizontal="left"/>
    </xf>
    <xf numFmtId="43" fontId="0" fillId="14" borderId="0" xfId="2" applyFont="1" applyFill="1"/>
    <xf numFmtId="43" fontId="5" fillId="0" borderId="0" xfId="2" applyFont="1" applyAlignment="1">
      <alignment horizontal="center"/>
    </xf>
    <xf numFmtId="43" fontId="25" fillId="0" borderId="0" xfId="2" applyFont="1" applyFill="1"/>
    <xf numFmtId="43" fontId="0" fillId="3" borderId="0" xfId="2" applyFont="1" applyFill="1"/>
    <xf numFmtId="43" fontId="12" fillId="11" borderId="0" xfId="2" applyFont="1" applyFill="1"/>
    <xf numFmtId="43" fontId="29" fillId="12" borderId="0" xfId="2" applyFont="1" applyFill="1"/>
    <xf numFmtId="43" fontId="0" fillId="11" borderId="0" xfId="2" applyFont="1" applyFill="1"/>
    <xf numFmtId="43" fontId="0" fillId="2" borderId="0" xfId="2" applyFont="1" applyFill="1"/>
    <xf numFmtId="43" fontId="32" fillId="11" borderId="0" xfId="2" applyFont="1" applyFill="1"/>
    <xf numFmtId="43" fontId="20" fillId="13" borderId="0" xfId="2" applyFont="1" applyFill="1"/>
    <xf numFmtId="43" fontId="0" fillId="13" borderId="0" xfId="2" applyFont="1" applyFill="1"/>
    <xf numFmtId="43" fontId="0" fillId="10" borderId="0" xfId="2" applyFont="1" applyFill="1"/>
    <xf numFmtId="49" fontId="21" fillId="3" borderId="0" xfId="0" applyNumberFormat="1" applyFont="1" applyFill="1"/>
    <xf numFmtId="49" fontId="29" fillId="3" borderId="0" xfId="0" applyNumberFormat="1" applyFont="1" applyFill="1"/>
    <xf numFmtId="49" fontId="0" fillId="3" borderId="0" xfId="0" applyNumberFormat="1" applyFill="1" applyAlignment="1">
      <alignment horizontal="left"/>
    </xf>
    <xf numFmtId="43" fontId="12" fillId="3" borderId="0" xfId="2" applyFont="1" applyFill="1"/>
    <xf numFmtId="0" fontId="21" fillId="3" borderId="8" xfId="0" applyFont="1" applyFill="1" applyBorder="1"/>
    <xf numFmtId="14" fontId="0" fillId="3" borderId="0" xfId="0" applyNumberFormat="1" applyFill="1"/>
    <xf numFmtId="164" fontId="22" fillId="3" borderId="0" xfId="0" applyNumberFormat="1" applyFont="1" applyFill="1"/>
    <xf numFmtId="0" fontId="22" fillId="3" borderId="0" xfId="0" applyFont="1" applyFill="1"/>
    <xf numFmtId="49" fontId="21" fillId="3" borderId="0" xfId="0" applyNumberFormat="1" applyFont="1" applyFill="1" applyAlignment="1">
      <alignment horizontal="left"/>
    </xf>
    <xf numFmtId="0" fontId="26" fillId="14" borderId="9" xfId="0" applyFont="1" applyFill="1" applyBorder="1"/>
    <xf numFmtId="0" fontId="33" fillId="0" borderId="0" xfId="1" applyFont="1"/>
    <xf numFmtId="43" fontId="34" fillId="0" borderId="0" xfId="3" applyFont="1" applyFill="1" applyBorder="1"/>
    <xf numFmtId="43" fontId="0" fillId="0" borderId="0" xfId="0" applyNumberFormat="1"/>
    <xf numFmtId="0" fontId="26" fillId="6" borderId="9" xfId="0" applyFont="1" applyFill="1" applyBorder="1"/>
    <xf numFmtId="49" fontId="21" fillId="6" borderId="0" xfId="0" applyNumberFormat="1" applyFont="1" applyFill="1"/>
    <xf numFmtId="49" fontId="29" fillId="6" borderId="0" xfId="0" applyNumberFormat="1" applyFont="1" applyFill="1"/>
    <xf numFmtId="0" fontId="21" fillId="6" borderId="8" xfId="0" applyFont="1" applyFill="1" applyBorder="1"/>
    <xf numFmtId="14" fontId="0" fillId="6" borderId="0" xfId="0" applyNumberFormat="1" applyFill="1"/>
    <xf numFmtId="164" fontId="15" fillId="6" borderId="0" xfId="0" applyNumberFormat="1" applyFont="1" applyFill="1"/>
    <xf numFmtId="0" fontId="22" fillId="6" borderId="0" xfId="0" applyFont="1" applyFill="1"/>
    <xf numFmtId="49" fontId="21" fillId="6" borderId="0" xfId="0" applyNumberFormat="1" applyFont="1" applyFill="1" applyAlignment="1">
      <alignment horizontal="left"/>
    </xf>
    <xf numFmtId="0" fontId="26" fillId="15" borderId="9" xfId="0" applyFont="1" applyFill="1" applyBorder="1"/>
    <xf numFmtId="49" fontId="21" fillId="15" borderId="0" xfId="0" applyNumberFormat="1" applyFont="1" applyFill="1"/>
    <xf numFmtId="49" fontId="0" fillId="15" borderId="0" xfId="0" applyNumberFormat="1" applyFill="1"/>
    <xf numFmtId="0" fontId="19" fillId="15" borderId="0" xfId="0" applyFont="1" applyFill="1"/>
    <xf numFmtId="43" fontId="0" fillId="15" borderId="0" xfId="2" applyFont="1" applyFill="1"/>
    <xf numFmtId="49" fontId="29" fillId="15" borderId="0" xfId="0" applyNumberFormat="1" applyFont="1" applyFill="1"/>
    <xf numFmtId="0" fontId="21" fillId="15" borderId="8" xfId="0" applyFont="1" applyFill="1" applyBorder="1"/>
    <xf numFmtId="49" fontId="0" fillId="15" borderId="0" xfId="0" applyNumberFormat="1" applyFill="1" applyAlignment="1">
      <alignment horizontal="left"/>
    </xf>
    <xf numFmtId="14" fontId="0" fillId="15" borderId="0" xfId="0" applyNumberFormat="1" applyFill="1"/>
    <xf numFmtId="164" fontId="15" fillId="15" borderId="0" xfId="0" applyNumberFormat="1" applyFont="1" applyFill="1"/>
    <xf numFmtId="0" fontId="22" fillId="15" borderId="0" xfId="0" applyFont="1" applyFill="1"/>
    <xf numFmtId="0" fontId="0" fillId="15" borderId="0" xfId="0" applyFill="1"/>
    <xf numFmtId="49" fontId="21" fillId="15" borderId="0" xfId="0" applyNumberFormat="1" applyFont="1" applyFill="1" applyAlignment="1">
      <alignment horizontal="left"/>
    </xf>
    <xf numFmtId="49" fontId="35" fillId="15" borderId="0" xfId="0" applyNumberFormat="1" applyFont="1" applyFill="1"/>
    <xf numFmtId="49" fontId="5" fillId="15" borderId="0" xfId="0" applyNumberFormat="1" applyFont="1" applyFill="1"/>
    <xf numFmtId="0" fontId="36" fillId="15" borderId="0" xfId="0" applyFont="1" applyFill="1"/>
    <xf numFmtId="43" fontId="5" fillId="15" borderId="0" xfId="2" applyFont="1" applyFill="1"/>
    <xf numFmtId="49" fontId="35" fillId="15" borderId="0" xfId="0" applyNumberFormat="1" applyFont="1" applyFill="1" applyAlignment="1">
      <alignment horizontal="left"/>
    </xf>
    <xf numFmtId="0" fontId="19" fillId="14" borderId="0" xfId="0" applyFont="1" applyFill="1"/>
    <xf numFmtId="164" fontId="15" fillId="14" borderId="0" xfId="0" applyNumberFormat="1" applyFont="1" applyFill="1"/>
    <xf numFmtId="49" fontId="35" fillId="0" borderId="0" xfId="0" applyNumberFormat="1" applyFont="1"/>
    <xf numFmtId="49" fontId="5" fillId="0" borderId="0" xfId="0" applyNumberFormat="1" applyFont="1"/>
    <xf numFmtId="0" fontId="36" fillId="0" borderId="0" xfId="0" applyFont="1"/>
    <xf numFmtId="43" fontId="5" fillId="0" borderId="0" xfId="2" applyFont="1" applyFill="1"/>
    <xf numFmtId="49" fontId="35" fillId="0" borderId="0" xfId="0" applyNumberFormat="1" applyFont="1" applyAlignment="1">
      <alignment horizontal="left"/>
    </xf>
    <xf numFmtId="0" fontId="26" fillId="0" borderId="9" xfId="0" applyFont="1" applyBorder="1" applyAlignment="1">
      <alignment horizontal="right"/>
    </xf>
    <xf numFmtId="49" fontId="21" fillId="0" borderId="0" xfId="0" applyNumberFormat="1" applyFont="1" applyAlignment="1">
      <alignment horizontal="right"/>
    </xf>
    <xf numFmtId="49" fontId="21" fillId="0" borderId="8" xfId="0" applyNumberFormat="1" applyFont="1" applyBorder="1"/>
    <xf numFmtId="0" fontId="19" fillId="0" borderId="0" xfId="0" applyFont="1" applyAlignment="1">
      <alignment horizontal="left"/>
    </xf>
    <xf numFmtId="0" fontId="38" fillId="0" borderId="0" xfId="0" applyFont="1"/>
    <xf numFmtId="4" fontId="37" fillId="0" borderId="10" xfId="0" applyNumberFormat="1" applyFont="1" applyBorder="1" applyAlignment="1">
      <alignment horizontal="right" vertical="center"/>
    </xf>
    <xf numFmtId="0" fontId="0" fillId="9" borderId="0" xfId="0" applyFill="1"/>
    <xf numFmtId="0" fontId="0" fillId="6" borderId="0" xfId="0" applyFill="1" applyAlignment="1">
      <alignment horizontal="right"/>
    </xf>
    <xf numFmtId="0" fontId="39" fillId="0" borderId="0" xfId="0" applyFont="1"/>
    <xf numFmtId="43" fontId="41" fillId="0" borderId="0" xfId="2" applyFont="1" applyFill="1" applyBorder="1"/>
    <xf numFmtId="49" fontId="41" fillId="0" borderId="0" xfId="0" applyNumberFormat="1" applyFont="1" applyAlignment="1">
      <alignment horizontal="left"/>
    </xf>
    <xf numFmtId="49" fontId="42" fillId="0" borderId="0" xfId="0" applyNumberFormat="1" applyFont="1" applyAlignment="1">
      <alignment horizontal="left"/>
    </xf>
    <xf numFmtId="14" fontId="42" fillId="0" borderId="0" xfId="0" applyNumberFormat="1" applyFont="1" applyAlignment="1">
      <alignment horizontal="left"/>
    </xf>
    <xf numFmtId="0" fontId="41" fillId="0" borderId="0" xfId="0" applyFont="1"/>
    <xf numFmtId="49" fontId="41" fillId="0" borderId="0" xfId="0" applyNumberFormat="1" applyFont="1"/>
    <xf numFmtId="14" fontId="41" fillId="0" borderId="0" xfId="0" applyNumberFormat="1" applyFont="1"/>
    <xf numFmtId="14" fontId="41" fillId="0" borderId="0" xfId="0" applyNumberFormat="1" applyFont="1" applyAlignment="1">
      <alignment horizontal="right"/>
    </xf>
    <xf numFmtId="164" fontId="41" fillId="0" borderId="0" xfId="0" applyNumberFormat="1" applyFont="1"/>
    <xf numFmtId="14" fontId="41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40" fillId="16" borderId="0" xfId="0" applyFont="1" applyFill="1" applyAlignment="1">
      <alignment wrapText="1"/>
    </xf>
    <xf numFmtId="0" fontId="40" fillId="16" borderId="0" xfId="0" applyFont="1" applyFill="1"/>
    <xf numFmtId="43" fontId="42" fillId="0" borderId="0" xfId="2" applyFont="1" applyFill="1" applyBorder="1" applyAlignment="1">
      <alignment horizontal="left"/>
    </xf>
    <xf numFmtId="164" fontId="42" fillId="0" borderId="0" xfId="0" applyNumberFormat="1" applyFont="1" applyAlignment="1">
      <alignment horizontal="left"/>
    </xf>
    <xf numFmtId="0" fontId="42" fillId="0" borderId="0" xfId="0" applyFont="1" applyAlignment="1">
      <alignment horizontal="left"/>
    </xf>
    <xf numFmtId="0" fontId="1" fillId="0" borderId="0" xfId="0" quotePrefix="1" applyFont="1"/>
  </cellXfs>
  <cellStyles count="5">
    <cellStyle name="Millares" xfId="2" builtinId="3"/>
    <cellStyle name="Millares 10" xfId="3" xr:uid="{DBF20DA8-5DFF-457C-AA5B-9F99F2249F0D}"/>
    <cellStyle name="Normal" xfId="0" builtinId="0"/>
    <cellStyle name="Normal 10" xfId="4" xr:uid="{1E3EFCED-213A-4827-A78D-7003F80DFC6F}"/>
    <cellStyle name="Normal 30" xfId="1" xr:uid="{CC153950-D922-437D-8C22-0633B613E7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98015-4A57-4F63-9EF1-0DA151CB36D0}">
  <sheetPr>
    <tabColor rgb="FFFF0000"/>
  </sheetPr>
  <dimension ref="A1:Q25"/>
  <sheetViews>
    <sheetView tabSelected="1" zoomScale="130" zoomScaleNormal="130" workbookViewId="0">
      <selection sqref="A1:XFD1"/>
    </sheetView>
  </sheetViews>
  <sheetFormatPr baseColWidth="10" defaultColWidth="10.85546875" defaultRowHeight="11.25"/>
  <cols>
    <col min="1" max="1" width="7.140625" style="224" bestFit="1" customWidth="1"/>
    <col min="2" max="2" width="11" style="228" bestFit="1" customWidth="1"/>
    <col min="3" max="3" width="6.42578125" style="228" bestFit="1" customWidth="1"/>
    <col min="4" max="4" width="10.42578125" style="224" bestFit="1" customWidth="1"/>
    <col min="5" max="5" width="34.85546875" style="228" bestFit="1" customWidth="1"/>
    <col min="6" max="7" width="7.85546875" style="223" bestFit="1" customWidth="1"/>
    <col min="8" max="8" width="8" style="228" bestFit="1" customWidth="1"/>
    <col min="9" max="9" width="8.5703125" style="228" bestFit="1" customWidth="1"/>
    <col min="10" max="10" width="5.140625" style="228" bestFit="1" customWidth="1"/>
    <col min="11" max="11" width="9.5703125" style="224" bestFit="1" customWidth="1"/>
    <col min="12" max="13" width="8.7109375" style="232" bestFit="1" customWidth="1"/>
    <col min="14" max="14" width="6.28515625" style="228" bestFit="1" customWidth="1"/>
    <col min="15" max="15" width="5.7109375" style="231" bestFit="1" customWidth="1"/>
    <col min="16" max="16" width="33.5703125" style="227" bestFit="1" customWidth="1"/>
    <col min="17" max="17" width="16.28515625" style="227" bestFit="1" customWidth="1"/>
    <col min="18" max="18" width="10.85546875" style="227" customWidth="1"/>
    <col min="19" max="19" width="7.140625" style="227" customWidth="1"/>
    <col min="20" max="16384" width="10.85546875" style="227"/>
  </cols>
  <sheetData>
    <row r="1" spans="1:17" s="240" customFormat="1">
      <c r="A1" s="225" t="s">
        <v>333</v>
      </c>
      <c r="B1" s="225" t="s">
        <v>334</v>
      </c>
      <c r="C1" s="225" t="s">
        <v>335</v>
      </c>
      <c r="D1" s="225" t="s">
        <v>336</v>
      </c>
      <c r="E1" s="225" t="s">
        <v>337</v>
      </c>
      <c r="F1" s="238" t="s">
        <v>338</v>
      </c>
      <c r="G1" s="238" t="s">
        <v>339</v>
      </c>
      <c r="H1" s="225" t="s">
        <v>340</v>
      </c>
      <c r="I1" s="225" t="s">
        <v>416</v>
      </c>
      <c r="J1" s="225" t="s">
        <v>341</v>
      </c>
      <c r="K1" s="225" t="s">
        <v>342</v>
      </c>
      <c r="L1" s="226" t="s">
        <v>343</v>
      </c>
      <c r="M1" s="226" t="s">
        <v>344</v>
      </c>
      <c r="N1" s="225" t="s">
        <v>415</v>
      </c>
      <c r="O1" s="239" t="s">
        <v>346</v>
      </c>
      <c r="P1" s="240" t="s">
        <v>347</v>
      </c>
      <c r="Q1" s="240" t="s">
        <v>417</v>
      </c>
    </row>
    <row r="2" spans="1:17">
      <c r="A2" s="227">
        <v>3731001</v>
      </c>
      <c r="B2" s="228" t="s">
        <v>20</v>
      </c>
      <c r="C2" s="228" t="s">
        <v>411</v>
      </c>
      <c r="D2" s="227">
        <v>20545971853</v>
      </c>
      <c r="E2" s="227" t="s">
        <v>447</v>
      </c>
      <c r="F2" s="223">
        <v>9375</v>
      </c>
      <c r="I2" s="228" t="s">
        <v>26</v>
      </c>
      <c r="J2" s="228" t="s">
        <v>314</v>
      </c>
      <c r="K2" s="224" t="s">
        <v>332</v>
      </c>
      <c r="L2" s="229">
        <v>45555</v>
      </c>
      <c r="M2" s="230">
        <v>45555</v>
      </c>
      <c r="N2" s="228" t="s">
        <v>407</v>
      </c>
      <c r="O2" s="231">
        <v>3.7559999999999998</v>
      </c>
      <c r="P2" s="227" t="s">
        <v>331</v>
      </c>
      <c r="Q2" s="227" t="s">
        <v>427</v>
      </c>
    </row>
    <row r="3" spans="1:17">
      <c r="A3" s="227">
        <v>3731001</v>
      </c>
      <c r="B3" s="228" t="s">
        <v>20</v>
      </c>
      <c r="C3" s="228" t="s">
        <v>411</v>
      </c>
      <c r="D3" s="227">
        <v>20545971853</v>
      </c>
      <c r="E3" s="227" t="s">
        <v>447</v>
      </c>
      <c r="F3" s="223">
        <v>9375</v>
      </c>
      <c r="I3" s="228" t="s">
        <v>26</v>
      </c>
      <c r="J3" s="228" t="s">
        <v>314</v>
      </c>
      <c r="K3" s="224" t="s">
        <v>332</v>
      </c>
      <c r="L3" s="229">
        <v>45555</v>
      </c>
      <c r="M3" s="230">
        <v>45585</v>
      </c>
      <c r="N3" s="228" t="s">
        <v>407</v>
      </c>
      <c r="O3" s="231">
        <v>3.7559999999999998</v>
      </c>
      <c r="P3" s="227" t="s">
        <v>331</v>
      </c>
      <c r="Q3" s="227" t="s">
        <v>427</v>
      </c>
    </row>
    <row r="4" spans="1:17">
      <c r="A4" s="227">
        <v>3731001</v>
      </c>
      <c r="B4" s="228" t="s">
        <v>20</v>
      </c>
      <c r="C4" s="228" t="s">
        <v>411</v>
      </c>
      <c r="D4" s="227">
        <v>20545971853</v>
      </c>
      <c r="E4" s="227" t="s">
        <v>447</v>
      </c>
      <c r="F4" s="223">
        <v>9375</v>
      </c>
      <c r="I4" s="228" t="s">
        <v>26</v>
      </c>
      <c r="J4" s="228" t="s">
        <v>314</v>
      </c>
      <c r="K4" s="224" t="s">
        <v>332</v>
      </c>
      <c r="L4" s="229">
        <v>45555</v>
      </c>
      <c r="M4" s="230">
        <v>45616</v>
      </c>
      <c r="N4" s="228" t="s">
        <v>407</v>
      </c>
      <c r="O4" s="231">
        <v>3.7559999999999998</v>
      </c>
      <c r="P4" s="227" t="s">
        <v>331</v>
      </c>
      <c r="Q4" s="227" t="s">
        <v>427</v>
      </c>
    </row>
    <row r="5" spans="1:17">
      <c r="A5" s="227">
        <v>3731001</v>
      </c>
      <c r="B5" s="228" t="s">
        <v>20</v>
      </c>
      <c r="C5" s="228" t="s">
        <v>411</v>
      </c>
      <c r="D5" s="227">
        <v>20545971853</v>
      </c>
      <c r="E5" s="227" t="s">
        <v>447</v>
      </c>
      <c r="F5" s="223">
        <v>9375</v>
      </c>
      <c r="I5" s="228" t="s">
        <v>26</v>
      </c>
      <c r="J5" s="228" t="s">
        <v>314</v>
      </c>
      <c r="K5" s="224" t="s">
        <v>332</v>
      </c>
      <c r="L5" s="229">
        <v>45555</v>
      </c>
      <c r="M5" s="230">
        <v>45646</v>
      </c>
      <c r="N5" s="228" t="s">
        <v>407</v>
      </c>
      <c r="O5" s="231">
        <v>3.7559999999999998</v>
      </c>
      <c r="P5" s="227" t="s">
        <v>331</v>
      </c>
      <c r="Q5" s="227" t="s">
        <v>427</v>
      </c>
    </row>
    <row r="6" spans="1:17">
      <c r="A6" s="227">
        <v>3731001</v>
      </c>
      <c r="B6" s="228" t="s">
        <v>20</v>
      </c>
      <c r="C6" s="228" t="s">
        <v>411</v>
      </c>
      <c r="D6" s="227">
        <v>20545971853</v>
      </c>
      <c r="E6" s="227" t="s">
        <v>447</v>
      </c>
      <c r="F6" s="223">
        <v>9375</v>
      </c>
      <c r="I6" s="228" t="s">
        <v>26</v>
      </c>
      <c r="J6" s="228" t="s">
        <v>314</v>
      </c>
      <c r="K6" s="224" t="s">
        <v>332</v>
      </c>
      <c r="L6" s="229">
        <v>45555</v>
      </c>
      <c r="M6" s="230">
        <v>45677</v>
      </c>
      <c r="N6" s="228" t="s">
        <v>407</v>
      </c>
      <c r="O6" s="231">
        <v>3.7559999999999998</v>
      </c>
      <c r="P6" s="227" t="s">
        <v>331</v>
      </c>
      <c r="Q6" s="227" t="s">
        <v>427</v>
      </c>
    </row>
    <row r="7" spans="1:17">
      <c r="A7" s="227">
        <v>3731001</v>
      </c>
      <c r="B7" s="228" t="s">
        <v>20</v>
      </c>
      <c r="C7" s="228" t="s">
        <v>411</v>
      </c>
      <c r="D7" s="227">
        <v>20545971853</v>
      </c>
      <c r="E7" s="227" t="s">
        <v>447</v>
      </c>
      <c r="F7" s="223">
        <v>9375</v>
      </c>
      <c r="I7" s="228" t="s">
        <v>26</v>
      </c>
      <c r="J7" s="228" t="s">
        <v>314</v>
      </c>
      <c r="K7" s="224" t="s">
        <v>332</v>
      </c>
      <c r="L7" s="229">
        <v>45555</v>
      </c>
      <c r="M7" s="230">
        <v>45708</v>
      </c>
      <c r="N7" s="228" t="s">
        <v>407</v>
      </c>
      <c r="O7" s="231">
        <v>3.7559999999999998</v>
      </c>
      <c r="P7" s="227" t="s">
        <v>331</v>
      </c>
      <c r="Q7" s="227" t="s">
        <v>427</v>
      </c>
    </row>
    <row r="8" spans="1:17">
      <c r="A8" s="227">
        <v>3731001</v>
      </c>
      <c r="B8" s="228" t="s">
        <v>20</v>
      </c>
      <c r="C8" s="228" t="s">
        <v>411</v>
      </c>
      <c r="D8" s="227">
        <v>20545971853</v>
      </c>
      <c r="E8" s="227" t="s">
        <v>447</v>
      </c>
      <c r="F8" s="223">
        <v>9375</v>
      </c>
      <c r="I8" s="228" t="s">
        <v>26</v>
      </c>
      <c r="J8" s="228" t="s">
        <v>314</v>
      </c>
      <c r="K8" s="224" t="s">
        <v>332</v>
      </c>
      <c r="L8" s="229">
        <v>45555</v>
      </c>
      <c r="M8" s="230">
        <v>45736</v>
      </c>
      <c r="N8" s="228" t="s">
        <v>407</v>
      </c>
      <c r="O8" s="231">
        <v>3.7559999999999998</v>
      </c>
      <c r="P8" s="227" t="s">
        <v>331</v>
      </c>
      <c r="Q8" s="227" t="s">
        <v>427</v>
      </c>
    </row>
    <row r="9" spans="1:17">
      <c r="A9" s="227">
        <v>3731001</v>
      </c>
      <c r="B9" s="228" t="s">
        <v>20</v>
      </c>
      <c r="C9" s="228" t="s">
        <v>411</v>
      </c>
      <c r="D9" s="227">
        <v>20545971853</v>
      </c>
      <c r="E9" s="227" t="s">
        <v>447</v>
      </c>
      <c r="F9" s="223">
        <v>9375</v>
      </c>
      <c r="I9" s="228" t="s">
        <v>26</v>
      </c>
      <c r="J9" s="228" t="s">
        <v>314</v>
      </c>
      <c r="K9" s="224" t="s">
        <v>332</v>
      </c>
      <c r="L9" s="229">
        <v>45555</v>
      </c>
      <c r="M9" s="230">
        <v>45767</v>
      </c>
      <c r="N9" s="228" t="s">
        <v>407</v>
      </c>
      <c r="O9" s="231">
        <v>3.7559999999999998</v>
      </c>
      <c r="P9" s="227" t="s">
        <v>331</v>
      </c>
      <c r="Q9" s="227" t="s">
        <v>427</v>
      </c>
    </row>
    <row r="10" spans="1:17">
      <c r="A10" s="227">
        <v>3731001</v>
      </c>
      <c r="B10" s="228" t="s">
        <v>20</v>
      </c>
      <c r="C10" s="228" t="s">
        <v>411</v>
      </c>
      <c r="D10" s="227">
        <v>20545971853</v>
      </c>
      <c r="E10" s="227" t="s">
        <v>447</v>
      </c>
      <c r="F10" s="223">
        <v>9375</v>
      </c>
      <c r="I10" s="228" t="s">
        <v>26</v>
      </c>
      <c r="J10" s="228" t="s">
        <v>314</v>
      </c>
      <c r="K10" s="224" t="s">
        <v>332</v>
      </c>
      <c r="L10" s="229">
        <v>45555</v>
      </c>
      <c r="M10" s="230">
        <v>45797</v>
      </c>
      <c r="N10" s="228" t="s">
        <v>407</v>
      </c>
      <c r="O10" s="231">
        <v>3.7559999999999998</v>
      </c>
      <c r="P10" s="227" t="s">
        <v>331</v>
      </c>
      <c r="Q10" s="227" t="s">
        <v>427</v>
      </c>
    </row>
    <row r="11" spans="1:17">
      <c r="A11" s="227">
        <v>3731001</v>
      </c>
      <c r="B11" s="228" t="s">
        <v>20</v>
      </c>
      <c r="C11" s="228" t="s">
        <v>411</v>
      </c>
      <c r="D11" s="227">
        <v>20545971853</v>
      </c>
      <c r="E11" s="227" t="s">
        <v>447</v>
      </c>
      <c r="F11" s="223">
        <v>9375</v>
      </c>
      <c r="I11" s="228" t="s">
        <v>26</v>
      </c>
      <c r="J11" s="228" t="s">
        <v>314</v>
      </c>
      <c r="K11" s="224" t="s">
        <v>332</v>
      </c>
      <c r="L11" s="229">
        <v>45555</v>
      </c>
      <c r="M11" s="230">
        <v>45828</v>
      </c>
      <c r="N11" s="228" t="s">
        <v>407</v>
      </c>
      <c r="O11" s="231">
        <v>3.7559999999999998</v>
      </c>
      <c r="P11" s="227" t="s">
        <v>331</v>
      </c>
      <c r="Q11" s="227" t="s">
        <v>427</v>
      </c>
    </row>
    <row r="12" spans="1:17">
      <c r="A12" s="227">
        <v>3731001</v>
      </c>
      <c r="B12" s="228" t="s">
        <v>20</v>
      </c>
      <c r="C12" s="228" t="s">
        <v>411</v>
      </c>
      <c r="D12" s="227">
        <v>20545971853</v>
      </c>
      <c r="E12" s="227" t="s">
        <v>447</v>
      </c>
      <c r="F12" s="223">
        <v>9375</v>
      </c>
      <c r="I12" s="228" t="s">
        <v>26</v>
      </c>
      <c r="J12" s="228" t="s">
        <v>314</v>
      </c>
      <c r="K12" s="224" t="s">
        <v>332</v>
      </c>
      <c r="L12" s="229">
        <v>45555</v>
      </c>
      <c r="M12" s="230">
        <v>45858</v>
      </c>
      <c r="N12" s="228" t="s">
        <v>407</v>
      </c>
      <c r="O12" s="231">
        <v>3.7559999999999998</v>
      </c>
      <c r="P12" s="227" t="s">
        <v>331</v>
      </c>
      <c r="Q12" s="227" t="s">
        <v>427</v>
      </c>
    </row>
    <row r="13" spans="1:17">
      <c r="A13" s="227">
        <v>3731001</v>
      </c>
      <c r="B13" s="228" t="s">
        <v>20</v>
      </c>
      <c r="C13" s="228" t="s">
        <v>411</v>
      </c>
      <c r="D13" s="227">
        <v>20545971853</v>
      </c>
      <c r="E13" s="227" t="s">
        <v>447</v>
      </c>
      <c r="F13" s="223">
        <v>9375</v>
      </c>
      <c r="I13" s="228" t="s">
        <v>26</v>
      </c>
      <c r="J13" s="228" t="s">
        <v>314</v>
      </c>
      <c r="K13" s="224" t="s">
        <v>332</v>
      </c>
      <c r="L13" s="229">
        <v>45555</v>
      </c>
      <c r="M13" s="230">
        <v>45889</v>
      </c>
      <c r="N13" s="228" t="s">
        <v>407</v>
      </c>
      <c r="O13" s="231">
        <v>3.7559999999999998</v>
      </c>
      <c r="P13" s="227" t="s">
        <v>331</v>
      </c>
      <c r="Q13" s="227" t="s">
        <v>427</v>
      </c>
    </row>
    <row r="14" spans="1:17">
      <c r="A14" s="227">
        <v>4699003</v>
      </c>
      <c r="B14" s="228" t="s">
        <v>20</v>
      </c>
      <c r="C14" s="228" t="s">
        <v>411</v>
      </c>
      <c r="D14" s="227">
        <v>20545971853</v>
      </c>
      <c r="E14" s="227" t="s">
        <v>447</v>
      </c>
      <c r="G14" s="223">
        <v>9375</v>
      </c>
      <c r="I14" s="228" t="s">
        <v>26</v>
      </c>
      <c r="J14" s="228" t="s">
        <v>314</v>
      </c>
      <c r="K14" s="224" t="s">
        <v>332</v>
      </c>
      <c r="L14" s="229">
        <v>45555</v>
      </c>
      <c r="M14" s="230">
        <v>45555</v>
      </c>
      <c r="N14" s="228" t="s">
        <v>407</v>
      </c>
      <c r="O14" s="231">
        <v>3.7559999999999998</v>
      </c>
      <c r="P14" s="227" t="s">
        <v>331</v>
      </c>
      <c r="Q14" s="227" t="s">
        <v>427</v>
      </c>
    </row>
    <row r="15" spans="1:17">
      <c r="A15" s="227">
        <v>4699003</v>
      </c>
      <c r="B15" s="228" t="s">
        <v>20</v>
      </c>
      <c r="C15" s="228" t="s">
        <v>411</v>
      </c>
      <c r="D15" s="227">
        <v>20545971853</v>
      </c>
      <c r="E15" s="227" t="s">
        <v>447</v>
      </c>
      <c r="G15" s="223">
        <v>9375</v>
      </c>
      <c r="I15" s="228" t="s">
        <v>26</v>
      </c>
      <c r="J15" s="228" t="s">
        <v>314</v>
      </c>
      <c r="K15" s="224" t="s">
        <v>332</v>
      </c>
      <c r="L15" s="229">
        <v>45555</v>
      </c>
      <c r="M15" s="230">
        <v>45585</v>
      </c>
      <c r="N15" s="228" t="s">
        <v>407</v>
      </c>
      <c r="O15" s="231">
        <v>3.7559999999999998</v>
      </c>
      <c r="P15" s="227" t="s">
        <v>331</v>
      </c>
      <c r="Q15" s="227" t="s">
        <v>427</v>
      </c>
    </row>
    <row r="16" spans="1:17">
      <c r="A16" s="227">
        <v>4699003</v>
      </c>
      <c r="B16" s="228" t="s">
        <v>20</v>
      </c>
      <c r="C16" s="228" t="s">
        <v>411</v>
      </c>
      <c r="D16" s="227">
        <v>20545971853</v>
      </c>
      <c r="E16" s="227" t="s">
        <v>447</v>
      </c>
      <c r="G16" s="223">
        <v>9375</v>
      </c>
      <c r="I16" s="228" t="s">
        <v>26</v>
      </c>
      <c r="J16" s="228" t="s">
        <v>314</v>
      </c>
      <c r="K16" s="224" t="s">
        <v>332</v>
      </c>
      <c r="L16" s="229">
        <v>45555</v>
      </c>
      <c r="M16" s="230">
        <v>45616</v>
      </c>
      <c r="N16" s="228" t="s">
        <v>407</v>
      </c>
      <c r="O16" s="231">
        <v>3.7559999999999998</v>
      </c>
      <c r="P16" s="227" t="s">
        <v>331</v>
      </c>
      <c r="Q16" s="227" t="s">
        <v>427</v>
      </c>
    </row>
    <row r="17" spans="1:17">
      <c r="A17" s="227">
        <v>4699003</v>
      </c>
      <c r="B17" s="228" t="s">
        <v>20</v>
      </c>
      <c r="C17" s="228" t="s">
        <v>411</v>
      </c>
      <c r="D17" s="227">
        <v>20545971853</v>
      </c>
      <c r="E17" s="227" t="s">
        <v>447</v>
      </c>
      <c r="G17" s="223">
        <v>9375</v>
      </c>
      <c r="I17" s="228" t="s">
        <v>26</v>
      </c>
      <c r="J17" s="228" t="s">
        <v>314</v>
      </c>
      <c r="K17" s="224" t="s">
        <v>332</v>
      </c>
      <c r="L17" s="229">
        <v>45555</v>
      </c>
      <c r="M17" s="230">
        <v>45646</v>
      </c>
      <c r="N17" s="228" t="s">
        <v>407</v>
      </c>
      <c r="O17" s="231">
        <v>3.7559999999999998</v>
      </c>
      <c r="P17" s="227" t="s">
        <v>331</v>
      </c>
      <c r="Q17" s="227" t="s">
        <v>427</v>
      </c>
    </row>
    <row r="18" spans="1:17">
      <c r="A18" s="227">
        <v>4699003</v>
      </c>
      <c r="B18" s="228" t="s">
        <v>20</v>
      </c>
      <c r="C18" s="228" t="s">
        <v>411</v>
      </c>
      <c r="D18" s="227">
        <v>20545971853</v>
      </c>
      <c r="E18" s="227" t="s">
        <v>447</v>
      </c>
      <c r="G18" s="223">
        <v>9375</v>
      </c>
      <c r="I18" s="228" t="s">
        <v>26</v>
      </c>
      <c r="J18" s="228" t="s">
        <v>314</v>
      </c>
      <c r="K18" s="224" t="s">
        <v>332</v>
      </c>
      <c r="L18" s="229">
        <v>45555</v>
      </c>
      <c r="M18" s="230">
        <v>45677</v>
      </c>
      <c r="N18" s="228" t="s">
        <v>407</v>
      </c>
      <c r="O18" s="231">
        <v>3.7559999999999998</v>
      </c>
      <c r="P18" s="227" t="s">
        <v>331</v>
      </c>
      <c r="Q18" s="227" t="s">
        <v>427</v>
      </c>
    </row>
    <row r="19" spans="1:17">
      <c r="A19" s="227">
        <v>4699003</v>
      </c>
      <c r="B19" s="228" t="s">
        <v>20</v>
      </c>
      <c r="C19" s="228" t="s">
        <v>411</v>
      </c>
      <c r="D19" s="227">
        <v>20545971853</v>
      </c>
      <c r="E19" s="227" t="s">
        <v>447</v>
      </c>
      <c r="G19" s="223">
        <v>9375</v>
      </c>
      <c r="I19" s="228" t="s">
        <v>26</v>
      </c>
      <c r="J19" s="228" t="s">
        <v>314</v>
      </c>
      <c r="K19" s="224" t="s">
        <v>332</v>
      </c>
      <c r="L19" s="229">
        <v>45555</v>
      </c>
      <c r="M19" s="230">
        <v>45708</v>
      </c>
      <c r="N19" s="228" t="s">
        <v>407</v>
      </c>
      <c r="O19" s="231">
        <v>3.7559999999999998</v>
      </c>
      <c r="P19" s="227" t="s">
        <v>331</v>
      </c>
      <c r="Q19" s="227" t="s">
        <v>427</v>
      </c>
    </row>
    <row r="20" spans="1:17">
      <c r="A20" s="227">
        <v>4699003</v>
      </c>
      <c r="B20" s="228" t="s">
        <v>20</v>
      </c>
      <c r="C20" s="228" t="s">
        <v>411</v>
      </c>
      <c r="D20" s="227">
        <v>20545971853</v>
      </c>
      <c r="E20" s="227" t="s">
        <v>447</v>
      </c>
      <c r="G20" s="223">
        <v>9375</v>
      </c>
      <c r="I20" s="228" t="s">
        <v>26</v>
      </c>
      <c r="J20" s="228" t="s">
        <v>314</v>
      </c>
      <c r="K20" s="224" t="s">
        <v>332</v>
      </c>
      <c r="L20" s="229">
        <v>45555</v>
      </c>
      <c r="M20" s="230">
        <v>45736</v>
      </c>
      <c r="N20" s="228" t="s">
        <v>407</v>
      </c>
      <c r="O20" s="231">
        <v>3.7559999999999998</v>
      </c>
      <c r="P20" s="227" t="s">
        <v>331</v>
      </c>
      <c r="Q20" s="227" t="s">
        <v>427</v>
      </c>
    </row>
    <row r="21" spans="1:17">
      <c r="A21" s="227">
        <v>4699003</v>
      </c>
      <c r="B21" s="228" t="s">
        <v>20</v>
      </c>
      <c r="C21" s="228" t="s">
        <v>411</v>
      </c>
      <c r="D21" s="227">
        <v>20545971853</v>
      </c>
      <c r="E21" s="227" t="s">
        <v>447</v>
      </c>
      <c r="G21" s="223">
        <v>9375</v>
      </c>
      <c r="I21" s="228" t="s">
        <v>26</v>
      </c>
      <c r="J21" s="228" t="s">
        <v>314</v>
      </c>
      <c r="K21" s="224" t="s">
        <v>332</v>
      </c>
      <c r="L21" s="229">
        <v>45555</v>
      </c>
      <c r="M21" s="230">
        <v>45767</v>
      </c>
      <c r="N21" s="228" t="s">
        <v>407</v>
      </c>
      <c r="O21" s="231">
        <v>3.7559999999999998</v>
      </c>
      <c r="P21" s="227" t="s">
        <v>331</v>
      </c>
      <c r="Q21" s="227" t="s">
        <v>427</v>
      </c>
    </row>
    <row r="22" spans="1:17">
      <c r="A22" s="227">
        <v>4699003</v>
      </c>
      <c r="B22" s="228" t="s">
        <v>20</v>
      </c>
      <c r="C22" s="228" t="s">
        <v>411</v>
      </c>
      <c r="D22" s="227">
        <v>20545971853</v>
      </c>
      <c r="E22" s="227" t="s">
        <v>447</v>
      </c>
      <c r="G22" s="223">
        <v>9375</v>
      </c>
      <c r="I22" s="228" t="s">
        <v>26</v>
      </c>
      <c r="J22" s="228" t="s">
        <v>314</v>
      </c>
      <c r="K22" s="224" t="s">
        <v>332</v>
      </c>
      <c r="L22" s="229">
        <v>45555</v>
      </c>
      <c r="M22" s="230">
        <v>45797</v>
      </c>
      <c r="N22" s="228" t="s">
        <v>407</v>
      </c>
      <c r="O22" s="231">
        <v>3.7559999999999998</v>
      </c>
      <c r="P22" s="227" t="s">
        <v>331</v>
      </c>
      <c r="Q22" s="227" t="s">
        <v>427</v>
      </c>
    </row>
    <row r="23" spans="1:17">
      <c r="A23" s="227">
        <v>4699003</v>
      </c>
      <c r="B23" s="228" t="s">
        <v>20</v>
      </c>
      <c r="C23" s="228" t="s">
        <v>411</v>
      </c>
      <c r="D23" s="227">
        <v>20545971853</v>
      </c>
      <c r="E23" s="227" t="s">
        <v>447</v>
      </c>
      <c r="G23" s="223">
        <v>9375</v>
      </c>
      <c r="I23" s="228" t="s">
        <v>26</v>
      </c>
      <c r="J23" s="228" t="s">
        <v>314</v>
      </c>
      <c r="K23" s="224" t="s">
        <v>332</v>
      </c>
      <c r="L23" s="229">
        <v>45555</v>
      </c>
      <c r="M23" s="230">
        <v>45828</v>
      </c>
      <c r="N23" s="228" t="s">
        <v>407</v>
      </c>
      <c r="O23" s="231">
        <v>3.7559999999999998</v>
      </c>
      <c r="P23" s="227" t="s">
        <v>331</v>
      </c>
      <c r="Q23" s="227" t="s">
        <v>427</v>
      </c>
    </row>
    <row r="24" spans="1:17">
      <c r="A24" s="227">
        <v>4699003</v>
      </c>
      <c r="B24" s="228" t="s">
        <v>20</v>
      </c>
      <c r="C24" s="228" t="s">
        <v>411</v>
      </c>
      <c r="D24" s="227">
        <v>20545971853</v>
      </c>
      <c r="E24" s="227" t="s">
        <v>447</v>
      </c>
      <c r="G24" s="223">
        <v>9375</v>
      </c>
      <c r="I24" s="228" t="s">
        <v>26</v>
      </c>
      <c r="J24" s="228" t="s">
        <v>314</v>
      </c>
      <c r="K24" s="224" t="s">
        <v>332</v>
      </c>
      <c r="L24" s="229">
        <v>45555</v>
      </c>
      <c r="M24" s="230">
        <v>45858</v>
      </c>
      <c r="N24" s="228" t="s">
        <v>407</v>
      </c>
      <c r="O24" s="231">
        <v>3.7559999999999998</v>
      </c>
      <c r="P24" s="227" t="s">
        <v>331</v>
      </c>
      <c r="Q24" s="227" t="s">
        <v>427</v>
      </c>
    </row>
    <row r="25" spans="1:17">
      <c r="A25" s="227">
        <v>4699003</v>
      </c>
      <c r="B25" s="228" t="s">
        <v>20</v>
      </c>
      <c r="C25" s="228" t="s">
        <v>411</v>
      </c>
      <c r="D25" s="227">
        <v>20545971853</v>
      </c>
      <c r="E25" s="227" t="s">
        <v>447</v>
      </c>
      <c r="G25" s="223">
        <v>9375</v>
      </c>
      <c r="I25" s="228" t="s">
        <v>26</v>
      </c>
      <c r="J25" s="228" t="s">
        <v>314</v>
      </c>
      <c r="K25" s="224" t="s">
        <v>332</v>
      </c>
      <c r="L25" s="229">
        <v>45555</v>
      </c>
      <c r="M25" s="230">
        <v>45889</v>
      </c>
      <c r="N25" s="228" t="s">
        <v>407</v>
      </c>
      <c r="O25" s="231">
        <v>3.7559999999999998</v>
      </c>
      <c r="P25" s="227" t="s">
        <v>331</v>
      </c>
      <c r="Q25" s="227" t="s">
        <v>427</v>
      </c>
    </row>
  </sheetData>
  <phoneticPr fontId="43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9A0CF75-F67C-4E37-956C-921354365E0D}">
          <x14:formula1>
            <xm:f>Tablas!$G$2</xm:f>
          </x14:formula1>
          <xm:sqref>Q26:Q1048576</xm:sqref>
        </x14:dataValidation>
        <x14:dataValidation type="list" allowBlank="1" showInputMessage="1" showErrorMessage="1" xr:uid="{78BC1A80-9ED0-4BD6-87CB-7933C92E0F41}">
          <x14:formula1>
            <xm:f>Tablas!$F$12:$F$18</xm:f>
          </x14:formula1>
          <xm:sqref>C2:C1048576</xm:sqref>
        </x14:dataValidation>
        <x14:dataValidation type="list" allowBlank="1" showInputMessage="1" showErrorMessage="1" xr:uid="{18AC0BDD-3476-4A9E-9845-802434CEC467}">
          <x14:formula1>
            <xm:f>Tablas!$F$2:$F$9</xm:f>
          </x14:formula1>
          <xm:sqref>B2:B1048576</xm:sqref>
        </x14:dataValidation>
        <x14:dataValidation type="list" allowBlank="1" showInputMessage="1" showErrorMessage="1" xr:uid="{1431F948-E6C8-430E-AC8E-A98D7CC6BDD4}">
          <x14:formula1>
            <xm:f>Tablas!$B$2:$B$61</xm:f>
          </x14:formula1>
          <xm:sqref>I2:I25</xm:sqref>
        </x14:dataValidation>
        <x14:dataValidation type="list" allowBlank="1" showInputMessage="1" showErrorMessage="1" xr:uid="{793EC5BA-BB18-4D18-A629-06304A707E76}">
          <x14:formula1>
            <xm:f>Tablas!$D$2:$D$3</xm:f>
          </x14:formula1>
          <xm:sqref>N2:N25</xm:sqref>
        </x14:dataValidation>
        <x14:dataValidation type="list" allowBlank="1" showInputMessage="1" showErrorMessage="1" xr:uid="{80974C92-A3F9-4040-88B8-BF3BB4F0D979}">
          <x14:formula1>
            <xm:f>Tablas!$G$2:$G$21</xm:f>
          </x14:formula1>
          <xm:sqref>Q2:Q25</xm:sqref>
        </x14:dataValidation>
        <x14:dataValidation type="list" allowBlank="1" showInputMessage="1" showErrorMessage="1" xr:uid="{3537761F-DAEB-47D3-B76E-C142C7953599}">
          <x14:formula1>
            <xm:f>Tablas!$I$2:$I$9</xm:f>
          </x14:formula1>
          <xm:sqref>H2:H25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702F-0B61-47A6-8808-50594AB36BF4}">
  <sheetPr>
    <tabColor rgb="FFFF0000"/>
  </sheetPr>
  <dimension ref="A1:R39"/>
  <sheetViews>
    <sheetView topLeftCell="D1" zoomScale="115" zoomScaleNormal="115" workbookViewId="0">
      <selection activeCell="O7" sqref="N7:O7"/>
    </sheetView>
  </sheetViews>
  <sheetFormatPr baseColWidth="10" defaultColWidth="10.85546875" defaultRowHeight="15"/>
  <cols>
    <col min="1" max="1" width="11" style="9" customWidth="1"/>
    <col min="2" max="2" width="11.28515625" style="1" customWidth="1"/>
    <col min="3" max="3" width="8.85546875" style="1" customWidth="1"/>
    <col min="4" max="4" width="11.5703125" style="1" customWidth="1"/>
    <col min="5" max="5" width="20.42578125" style="1" customWidth="1"/>
    <col min="6" max="6" width="13.42578125" style="88" customWidth="1"/>
    <col min="7" max="7" width="13.140625" style="88" customWidth="1"/>
    <col min="8" max="8" width="2.7109375" style="1" customWidth="1"/>
    <col min="9" max="9" width="9.42578125" style="1" customWidth="1"/>
    <col min="10" max="10" width="8.140625" style="1" customWidth="1"/>
    <col min="11" max="11" width="8.140625" style="9" customWidth="1"/>
    <col min="12" max="12" width="10.85546875" style="3" customWidth="1"/>
    <col min="13" max="13" width="11.7109375" style="3" customWidth="1"/>
    <col min="14" max="14" width="10.85546875" style="1"/>
    <col min="15" max="15" width="8.28515625" style="4" customWidth="1"/>
    <col min="16" max="16" width="17" customWidth="1"/>
    <col min="17" max="17" width="16.5703125" bestFit="1" customWidth="1"/>
  </cols>
  <sheetData>
    <row r="1" spans="1:17">
      <c r="A1" s="9" t="s">
        <v>0</v>
      </c>
      <c r="B1" s="5" t="s">
        <v>1</v>
      </c>
      <c r="C1" s="5" t="s">
        <v>25</v>
      </c>
      <c r="D1" s="5" t="s">
        <v>2</v>
      </c>
      <c r="E1" s="5" t="s">
        <v>24</v>
      </c>
      <c r="F1" s="76" t="s">
        <v>3</v>
      </c>
      <c r="G1" s="77" t="s">
        <v>4</v>
      </c>
      <c r="H1" s="5" t="s">
        <v>5</v>
      </c>
      <c r="I1" s="5" t="s">
        <v>6</v>
      </c>
      <c r="J1" s="5" t="s">
        <v>7</v>
      </c>
      <c r="K1" s="7" t="s">
        <v>8</v>
      </c>
      <c r="L1" s="13" t="s">
        <v>9</v>
      </c>
      <c r="M1" s="13" t="s">
        <v>10</v>
      </c>
      <c r="N1" s="5" t="s">
        <v>11</v>
      </c>
      <c r="O1" s="14" t="s">
        <v>12</v>
      </c>
      <c r="P1" s="10" t="s">
        <v>33</v>
      </c>
      <c r="Q1" s="10" t="s">
        <v>34</v>
      </c>
    </row>
    <row r="2" spans="1:17" s="70" customFormat="1" ht="9">
      <c r="A2" s="24">
        <v>4699001</v>
      </c>
      <c r="B2" s="68" t="s">
        <v>20</v>
      </c>
      <c r="C2" s="68" t="s">
        <v>27</v>
      </c>
      <c r="D2" s="51" t="s">
        <v>130</v>
      </c>
      <c r="E2" s="51" t="s">
        <v>131</v>
      </c>
      <c r="F2" s="78">
        <v>29250</v>
      </c>
      <c r="G2" s="78"/>
      <c r="H2" s="68"/>
      <c r="I2" s="68" t="s">
        <v>15</v>
      </c>
      <c r="J2" s="24" t="s">
        <v>126</v>
      </c>
      <c r="K2" s="51">
        <v>1082023</v>
      </c>
      <c r="L2" s="52">
        <v>45322</v>
      </c>
      <c r="M2" s="52">
        <v>45322</v>
      </c>
      <c r="N2" s="68" t="s">
        <v>16</v>
      </c>
      <c r="O2" s="69">
        <v>1</v>
      </c>
      <c r="P2" s="70" t="s">
        <v>81</v>
      </c>
      <c r="Q2" s="70" t="s">
        <v>35</v>
      </c>
    </row>
    <row r="3" spans="1:17" s="70" customFormat="1" ht="18">
      <c r="A3" s="73">
        <v>4699001</v>
      </c>
      <c r="B3" s="68" t="s">
        <v>20</v>
      </c>
      <c r="C3" s="68" t="s">
        <v>27</v>
      </c>
      <c r="D3" s="65" t="s">
        <v>132</v>
      </c>
      <c r="E3" s="65" t="s">
        <v>133</v>
      </c>
      <c r="F3" s="79">
        <v>48750</v>
      </c>
      <c r="G3" s="80"/>
      <c r="H3" s="68"/>
      <c r="I3" s="68" t="s">
        <v>15</v>
      </c>
      <c r="J3" s="66" t="s">
        <v>126</v>
      </c>
      <c r="K3" s="65">
        <v>310823</v>
      </c>
      <c r="L3" s="67">
        <v>45199</v>
      </c>
      <c r="M3" s="67">
        <v>45199</v>
      </c>
      <c r="N3" s="68" t="s">
        <v>16</v>
      </c>
      <c r="O3" s="69">
        <v>1</v>
      </c>
      <c r="P3" s="70" t="s">
        <v>81</v>
      </c>
      <c r="Q3" s="70" t="s">
        <v>35</v>
      </c>
    </row>
    <row r="4" spans="1:17" s="70" customFormat="1" ht="18">
      <c r="A4" s="73">
        <v>4699001</v>
      </c>
      <c r="B4" s="68" t="s">
        <v>20</v>
      </c>
      <c r="C4" s="68" t="s">
        <v>27</v>
      </c>
      <c r="D4" s="65" t="s">
        <v>132</v>
      </c>
      <c r="E4" s="65" t="s">
        <v>133</v>
      </c>
      <c r="F4" s="81"/>
      <c r="G4" s="79">
        <v>9266.7999999999993</v>
      </c>
      <c r="H4" s="68"/>
      <c r="I4" s="68" t="s">
        <v>15</v>
      </c>
      <c r="J4" s="66" t="s">
        <v>51</v>
      </c>
      <c r="K4" s="65">
        <v>94831</v>
      </c>
      <c r="L4" s="67">
        <v>45443</v>
      </c>
      <c r="M4" s="67">
        <v>45443</v>
      </c>
      <c r="N4" s="68" t="s">
        <v>16</v>
      </c>
      <c r="O4" s="69">
        <v>1</v>
      </c>
      <c r="P4" s="70" t="s">
        <v>81</v>
      </c>
      <c r="Q4" s="70" t="s">
        <v>35</v>
      </c>
    </row>
    <row r="5" spans="1:17" s="72" customFormat="1" ht="18">
      <c r="A5" s="74">
        <v>3731007</v>
      </c>
      <c r="B5" s="71" t="s">
        <v>20</v>
      </c>
      <c r="C5" s="68" t="s">
        <v>27</v>
      </c>
      <c r="D5" s="44" t="s">
        <v>132</v>
      </c>
      <c r="E5" s="44" t="s">
        <v>133</v>
      </c>
      <c r="F5" s="82"/>
      <c r="G5" s="83">
        <v>10776.32</v>
      </c>
      <c r="H5" s="71"/>
      <c r="I5" s="68" t="s">
        <v>15</v>
      </c>
      <c r="J5" s="66" t="s">
        <v>51</v>
      </c>
      <c r="K5" s="65">
        <v>94831</v>
      </c>
      <c r="L5" s="67">
        <v>45443</v>
      </c>
      <c r="M5" s="67">
        <v>45443</v>
      </c>
      <c r="N5" s="68" t="s">
        <v>16</v>
      </c>
      <c r="O5" s="69">
        <v>1</v>
      </c>
      <c r="P5" s="70" t="s">
        <v>81</v>
      </c>
      <c r="Q5" s="70" t="s">
        <v>35</v>
      </c>
    </row>
    <row r="6" spans="1:17" s="70" customFormat="1" ht="18">
      <c r="A6" s="73">
        <v>4699003</v>
      </c>
      <c r="B6" s="71" t="s">
        <v>20</v>
      </c>
      <c r="C6" s="68" t="s">
        <v>27</v>
      </c>
      <c r="D6" s="44" t="s">
        <v>132</v>
      </c>
      <c r="E6" s="44" t="s">
        <v>133</v>
      </c>
      <c r="F6" s="80"/>
      <c r="G6" s="78">
        <v>37973.68</v>
      </c>
      <c r="H6" s="68"/>
      <c r="I6" s="68" t="s">
        <v>15</v>
      </c>
      <c r="J6" s="66" t="s">
        <v>51</v>
      </c>
      <c r="K6" s="51">
        <v>12455</v>
      </c>
      <c r="L6" s="52">
        <v>45292</v>
      </c>
      <c r="M6" s="52">
        <v>45292</v>
      </c>
      <c r="N6" s="68" t="s">
        <v>16</v>
      </c>
      <c r="O6" s="69">
        <v>1</v>
      </c>
      <c r="P6" s="70" t="s">
        <v>81</v>
      </c>
      <c r="Q6" s="70" t="s">
        <v>35</v>
      </c>
    </row>
    <row r="7" spans="1:17" s="96" customFormat="1" ht="9">
      <c r="A7" s="89">
        <v>4699001</v>
      </c>
      <c r="B7" s="90" t="s">
        <v>20</v>
      </c>
      <c r="C7" s="90" t="s">
        <v>29</v>
      </c>
      <c r="D7" s="91" t="s">
        <v>134</v>
      </c>
      <c r="E7" s="91" t="s">
        <v>135</v>
      </c>
      <c r="F7" s="92">
        <v>591268.43999999994</v>
      </c>
      <c r="G7" s="93"/>
      <c r="H7" s="90"/>
      <c r="I7" s="90" t="s">
        <v>15</v>
      </c>
      <c r="J7" s="89" t="s">
        <v>125</v>
      </c>
      <c r="K7" s="91" t="s">
        <v>136</v>
      </c>
      <c r="L7" s="94">
        <v>44834</v>
      </c>
      <c r="M7" s="94">
        <v>44834</v>
      </c>
      <c r="N7" s="90" t="s">
        <v>16</v>
      </c>
      <c r="O7" s="95">
        <v>1</v>
      </c>
      <c r="P7" s="96" t="s">
        <v>81</v>
      </c>
      <c r="Q7" s="96" t="s">
        <v>35</v>
      </c>
    </row>
    <row r="8" spans="1:17" s="96" customFormat="1" ht="9">
      <c r="A8" s="89">
        <v>4699001</v>
      </c>
      <c r="B8" s="90" t="s">
        <v>20</v>
      </c>
      <c r="C8" s="90" t="s">
        <v>29</v>
      </c>
      <c r="D8" s="91" t="s">
        <v>134</v>
      </c>
      <c r="E8" s="91" t="s">
        <v>135</v>
      </c>
      <c r="F8" s="92">
        <v>841268.44</v>
      </c>
      <c r="G8" s="92"/>
      <c r="H8" s="90"/>
      <c r="I8" s="90" t="s">
        <v>15</v>
      </c>
      <c r="J8" s="89" t="s">
        <v>125</v>
      </c>
      <c r="K8" s="91" t="s">
        <v>137</v>
      </c>
      <c r="L8" s="94">
        <v>44834</v>
      </c>
      <c r="M8" s="94">
        <v>44834</v>
      </c>
      <c r="N8" s="90" t="s">
        <v>16</v>
      </c>
      <c r="O8" s="95">
        <v>1</v>
      </c>
      <c r="P8" s="96" t="s">
        <v>81</v>
      </c>
      <c r="Q8" s="96" t="s">
        <v>35</v>
      </c>
    </row>
    <row r="9" spans="1:17" s="96" customFormat="1" ht="9">
      <c r="A9" s="89">
        <v>4699001</v>
      </c>
      <c r="B9" s="90" t="s">
        <v>20</v>
      </c>
      <c r="C9" s="90" t="s">
        <v>29</v>
      </c>
      <c r="D9" s="91" t="s">
        <v>134</v>
      </c>
      <c r="E9" s="91" t="s">
        <v>135</v>
      </c>
      <c r="F9" s="92">
        <v>255254.44</v>
      </c>
      <c r="G9" s="93"/>
      <c r="H9" s="90"/>
      <c r="I9" s="90" t="s">
        <v>15</v>
      </c>
      <c r="J9" s="89" t="s">
        <v>49</v>
      </c>
      <c r="K9" s="91">
        <v>2300201</v>
      </c>
      <c r="L9" s="94">
        <v>44928</v>
      </c>
      <c r="M9" s="94">
        <v>44928</v>
      </c>
      <c r="N9" s="90" t="s">
        <v>16</v>
      </c>
      <c r="O9" s="95">
        <v>1</v>
      </c>
      <c r="P9" s="96" t="s">
        <v>81</v>
      </c>
      <c r="Q9" s="96" t="s">
        <v>35</v>
      </c>
    </row>
    <row r="10" spans="1:17" s="96" customFormat="1" ht="9">
      <c r="A10" s="89">
        <v>4699001</v>
      </c>
      <c r="B10" s="90" t="s">
        <v>20</v>
      </c>
      <c r="C10" s="90" t="s">
        <v>29</v>
      </c>
      <c r="D10" s="91" t="s">
        <v>134</v>
      </c>
      <c r="E10" s="91" t="s">
        <v>135</v>
      </c>
      <c r="F10" s="93"/>
      <c r="G10" s="92">
        <v>482536.88</v>
      </c>
      <c r="H10" s="90"/>
      <c r="I10" s="90" t="s">
        <v>15</v>
      </c>
      <c r="J10" s="89" t="s">
        <v>125</v>
      </c>
      <c r="K10" s="91" t="s">
        <v>138</v>
      </c>
      <c r="L10" s="94">
        <v>45273</v>
      </c>
      <c r="M10" s="94">
        <v>45273</v>
      </c>
      <c r="N10" s="90" t="s">
        <v>16</v>
      </c>
      <c r="O10" s="95">
        <v>1</v>
      </c>
      <c r="P10" s="96" t="s">
        <v>81</v>
      </c>
      <c r="Q10" s="96" t="s">
        <v>35</v>
      </c>
    </row>
    <row r="11" spans="1:17" s="96" customFormat="1" ht="9">
      <c r="A11" s="89">
        <v>4699001</v>
      </c>
      <c r="B11" s="90" t="s">
        <v>20</v>
      </c>
      <c r="C11" s="90" t="s">
        <v>29</v>
      </c>
      <c r="D11" s="91" t="s">
        <v>134</v>
      </c>
      <c r="E11" s="91" t="s">
        <v>135</v>
      </c>
      <c r="F11" s="97"/>
      <c r="G11" s="93">
        <v>350000</v>
      </c>
      <c r="H11" s="90"/>
      <c r="I11" s="90" t="s">
        <v>15</v>
      </c>
      <c r="J11" s="89">
        <v>2024</v>
      </c>
      <c r="K11" s="91">
        <v>10120241</v>
      </c>
      <c r="L11" s="94">
        <v>45292</v>
      </c>
      <c r="M11" s="94">
        <v>45292</v>
      </c>
      <c r="N11" s="90" t="s">
        <v>16</v>
      </c>
      <c r="O11" s="95">
        <v>1</v>
      </c>
      <c r="P11" s="96" t="s">
        <v>81</v>
      </c>
      <c r="Q11" s="96" t="s">
        <v>35</v>
      </c>
    </row>
    <row r="12" spans="1:17" s="96" customFormat="1" ht="9">
      <c r="A12" s="89">
        <v>4699001</v>
      </c>
      <c r="B12" s="90" t="s">
        <v>20</v>
      </c>
      <c r="C12" s="90" t="s">
        <v>29</v>
      </c>
      <c r="D12" s="91" t="s">
        <v>134</v>
      </c>
      <c r="E12" s="91" t="s">
        <v>135</v>
      </c>
      <c r="F12" s="93"/>
      <c r="G12" s="92">
        <v>600000</v>
      </c>
      <c r="H12" s="90"/>
      <c r="I12" s="90" t="s">
        <v>15</v>
      </c>
      <c r="J12" s="89">
        <v>2024</v>
      </c>
      <c r="K12" s="91">
        <v>10120242</v>
      </c>
      <c r="L12" s="94">
        <v>45292</v>
      </c>
      <c r="M12" s="94">
        <v>45292</v>
      </c>
      <c r="N12" s="90" t="s">
        <v>16</v>
      </c>
      <c r="O12" s="95">
        <v>1</v>
      </c>
      <c r="P12" s="96" t="s">
        <v>81</v>
      </c>
      <c r="Q12" s="96" t="s">
        <v>35</v>
      </c>
    </row>
    <row r="13" spans="1:17" s="96" customFormat="1" ht="9">
      <c r="A13" s="89">
        <v>4699001</v>
      </c>
      <c r="B13" s="90" t="s">
        <v>20</v>
      </c>
      <c r="C13" s="90" t="s">
        <v>29</v>
      </c>
      <c r="D13" s="91" t="s">
        <v>134</v>
      </c>
      <c r="E13" s="91" t="s">
        <v>135</v>
      </c>
      <c r="F13" s="97"/>
      <c r="G13" s="93">
        <v>590000</v>
      </c>
      <c r="H13" s="90"/>
      <c r="I13" s="90" t="s">
        <v>15</v>
      </c>
      <c r="J13" s="89">
        <v>2024</v>
      </c>
      <c r="K13" s="91">
        <v>10120243</v>
      </c>
      <c r="L13" s="94">
        <v>45292</v>
      </c>
      <c r="M13" s="94">
        <v>45292</v>
      </c>
      <c r="N13" s="90" t="s">
        <v>16</v>
      </c>
      <c r="O13" s="95">
        <v>1</v>
      </c>
      <c r="P13" s="96" t="s">
        <v>81</v>
      </c>
      <c r="Q13" s="96" t="s">
        <v>35</v>
      </c>
    </row>
    <row r="14" spans="1:17" s="96" customFormat="1" ht="9">
      <c r="A14" s="89">
        <v>4699003</v>
      </c>
      <c r="B14" s="90" t="s">
        <v>20</v>
      </c>
      <c r="C14" s="90" t="s">
        <v>29</v>
      </c>
      <c r="D14" s="91" t="s">
        <v>134</v>
      </c>
      <c r="E14" s="91" t="s">
        <v>135</v>
      </c>
      <c r="F14" s="93"/>
      <c r="G14" s="92">
        <v>209108.42</v>
      </c>
      <c r="H14" s="90"/>
      <c r="I14" s="90" t="s">
        <v>15</v>
      </c>
      <c r="J14" s="89">
        <v>2024</v>
      </c>
      <c r="K14" s="91">
        <v>10120241</v>
      </c>
      <c r="L14" s="94">
        <v>45292</v>
      </c>
      <c r="M14" s="94">
        <v>45292</v>
      </c>
      <c r="N14" s="90" t="s">
        <v>16</v>
      </c>
      <c r="O14" s="95">
        <v>1</v>
      </c>
      <c r="P14" s="96" t="s">
        <v>81</v>
      </c>
      <c r="Q14" s="96" t="s">
        <v>35</v>
      </c>
    </row>
    <row r="15" spans="1:17" s="96" customFormat="1" ht="9">
      <c r="A15" s="89">
        <v>4699003</v>
      </c>
      <c r="B15" s="90" t="s">
        <v>20</v>
      </c>
      <c r="C15" s="90" t="s">
        <v>29</v>
      </c>
      <c r="D15" s="91" t="s">
        <v>134</v>
      </c>
      <c r="E15" s="91" t="s">
        <v>135</v>
      </c>
      <c r="F15" s="97"/>
      <c r="G15" s="93">
        <v>358471.58</v>
      </c>
      <c r="H15" s="90"/>
      <c r="I15" s="90" t="s">
        <v>15</v>
      </c>
      <c r="J15" s="89">
        <v>2024</v>
      </c>
      <c r="K15" s="91">
        <v>10120242</v>
      </c>
      <c r="L15" s="94">
        <v>45292</v>
      </c>
      <c r="M15" s="94">
        <v>45292</v>
      </c>
      <c r="N15" s="90" t="s">
        <v>16</v>
      </c>
      <c r="O15" s="95">
        <v>1</v>
      </c>
      <c r="P15" s="96" t="s">
        <v>81</v>
      </c>
      <c r="Q15" s="96" t="s">
        <v>35</v>
      </c>
    </row>
    <row r="16" spans="1:17" s="96" customFormat="1" ht="9">
      <c r="A16" s="89">
        <v>4699003</v>
      </c>
      <c r="B16" s="90" t="s">
        <v>20</v>
      </c>
      <c r="C16" s="90" t="s">
        <v>29</v>
      </c>
      <c r="D16" s="91" t="s">
        <v>134</v>
      </c>
      <c r="E16" s="91" t="s">
        <v>135</v>
      </c>
      <c r="F16" s="93"/>
      <c r="G16" s="92">
        <v>79665.8</v>
      </c>
      <c r="H16" s="90"/>
      <c r="I16" s="90" t="s">
        <v>15</v>
      </c>
      <c r="J16" s="89">
        <v>2024</v>
      </c>
      <c r="K16" s="91">
        <v>10120243</v>
      </c>
      <c r="L16" s="94">
        <v>45292</v>
      </c>
      <c r="M16" s="94">
        <v>45292</v>
      </c>
      <c r="N16" s="90" t="s">
        <v>16</v>
      </c>
      <c r="O16" s="95">
        <v>1</v>
      </c>
      <c r="P16" s="96" t="s">
        <v>81</v>
      </c>
      <c r="Q16" s="96" t="s">
        <v>35</v>
      </c>
    </row>
    <row r="17" spans="1:18" ht="18">
      <c r="A17" s="61">
        <v>4699001</v>
      </c>
      <c r="B17" s="71" t="s">
        <v>20</v>
      </c>
      <c r="C17" s="68" t="s">
        <v>27</v>
      </c>
      <c r="D17" s="44" t="s">
        <v>115</v>
      </c>
      <c r="E17" s="44" t="s">
        <v>139</v>
      </c>
      <c r="F17" s="81"/>
      <c r="G17" s="84">
        <v>127310</v>
      </c>
      <c r="I17" s="68" t="s">
        <v>15</v>
      </c>
      <c r="J17" s="47" t="s">
        <v>125</v>
      </c>
      <c r="K17" s="44">
        <v>9092511</v>
      </c>
      <c r="L17" s="48">
        <v>45138</v>
      </c>
      <c r="M17" s="48">
        <v>45138</v>
      </c>
      <c r="N17" s="68" t="s">
        <v>16</v>
      </c>
      <c r="O17" s="69">
        <v>1</v>
      </c>
      <c r="P17" s="70" t="s">
        <v>81</v>
      </c>
      <c r="Q17" s="70" t="s">
        <v>35</v>
      </c>
    </row>
    <row r="18" spans="1:18">
      <c r="A18" s="75">
        <v>4891001</v>
      </c>
      <c r="B18" s="1" t="s">
        <v>21</v>
      </c>
      <c r="C18" s="43" t="s">
        <v>29</v>
      </c>
      <c r="D18" s="44" t="s">
        <v>123</v>
      </c>
      <c r="E18" s="44"/>
      <c r="F18" s="85">
        <v>1089318.1599999999</v>
      </c>
      <c r="G18" s="78"/>
      <c r="I18" s="68" t="s">
        <v>15</v>
      </c>
      <c r="J18" s="24">
        <v>2024</v>
      </c>
      <c r="K18" s="51">
        <v>1012024</v>
      </c>
      <c r="L18" s="52">
        <v>45292</v>
      </c>
      <c r="M18" s="52">
        <v>45292</v>
      </c>
      <c r="N18" s="68" t="s">
        <v>16</v>
      </c>
      <c r="O18" s="69">
        <v>1</v>
      </c>
      <c r="P18" s="70" t="s">
        <v>81</v>
      </c>
      <c r="Q18" s="70" t="s">
        <v>35</v>
      </c>
    </row>
    <row r="19" spans="1:18">
      <c r="D19" s="51"/>
      <c r="E19" s="51"/>
      <c r="F19" s="81"/>
      <c r="G19" s="86"/>
      <c r="J19" s="24"/>
      <c r="K19" s="51"/>
      <c r="L19" s="52"/>
      <c r="M19" s="52"/>
    </row>
    <row r="20" spans="1:18">
      <c r="D20" s="51"/>
      <c r="E20" s="51"/>
      <c r="F20" s="85"/>
      <c r="G20" s="78"/>
      <c r="J20" s="24"/>
      <c r="K20" s="51"/>
      <c r="L20" s="52"/>
      <c r="M20" s="52"/>
    </row>
    <row r="21" spans="1:18">
      <c r="D21" s="51"/>
      <c r="E21" s="51"/>
      <c r="F21" s="81"/>
      <c r="G21" s="78"/>
      <c r="J21" s="24"/>
      <c r="K21" s="51"/>
      <c r="L21" s="52"/>
      <c r="M21" s="52"/>
    </row>
    <row r="22" spans="1:18">
      <c r="D22" s="51"/>
      <c r="E22" s="51"/>
      <c r="F22" s="81"/>
      <c r="G22" s="86"/>
      <c r="J22" s="24"/>
      <c r="K22" s="51"/>
      <c r="L22" s="52"/>
      <c r="M22" s="52"/>
    </row>
    <row r="23" spans="1:18">
      <c r="D23" s="51"/>
      <c r="E23" s="51"/>
      <c r="F23" s="85"/>
      <c r="G23" s="78"/>
      <c r="J23" s="24"/>
      <c r="K23" s="51"/>
      <c r="L23" s="52"/>
      <c r="M23" s="52"/>
    </row>
    <row r="24" spans="1:18">
      <c r="D24" s="51"/>
      <c r="E24" s="51"/>
      <c r="F24" s="81"/>
      <c r="G24" s="86"/>
      <c r="J24" s="24"/>
      <c r="K24" s="51"/>
      <c r="L24" s="52"/>
      <c r="M24" s="52"/>
    </row>
    <row r="25" spans="1:18">
      <c r="D25" s="51"/>
      <c r="E25" s="51"/>
      <c r="F25" s="78"/>
      <c r="G25" s="78"/>
      <c r="J25" s="24"/>
      <c r="K25" s="51"/>
      <c r="L25" s="52"/>
      <c r="M25" s="52"/>
    </row>
    <row r="26" spans="1:18">
      <c r="D26" s="51"/>
      <c r="E26" s="51"/>
      <c r="F26" s="81"/>
      <c r="G26" s="78"/>
      <c r="J26" s="24"/>
      <c r="K26" s="51"/>
      <c r="L26" s="52"/>
      <c r="M26" s="52"/>
    </row>
    <row r="27" spans="1:18">
      <c r="D27" s="51"/>
      <c r="E27" s="51"/>
      <c r="F27" s="85"/>
      <c r="G27" s="78"/>
      <c r="J27" s="24"/>
      <c r="K27" s="51"/>
      <c r="L27" s="52"/>
      <c r="M27" s="52"/>
    </row>
    <row r="28" spans="1:18">
      <c r="D28" s="51"/>
      <c r="E28" s="51"/>
      <c r="F28" s="87"/>
      <c r="G28" s="87"/>
      <c r="J28" s="24"/>
      <c r="K28" s="51"/>
      <c r="L28" s="52"/>
      <c r="M28" s="52"/>
    </row>
    <row r="29" spans="1:18" s="1" customFormat="1">
      <c r="A29" s="9"/>
      <c r="D29" s="51"/>
      <c r="E29" s="51"/>
      <c r="F29" s="88"/>
      <c r="G29" s="88"/>
      <c r="J29" s="24"/>
      <c r="K29" s="51"/>
      <c r="L29" s="52"/>
      <c r="M29" s="52"/>
      <c r="O29" s="4"/>
      <c r="P29"/>
      <c r="Q29"/>
      <c r="R29"/>
    </row>
    <row r="30" spans="1:18" s="1" customFormat="1">
      <c r="A30" s="9"/>
      <c r="D30" s="51"/>
      <c r="E30" s="51"/>
      <c r="F30" s="88"/>
      <c r="G30" s="88"/>
      <c r="J30" s="24"/>
      <c r="K30" s="51"/>
      <c r="L30" s="52"/>
      <c r="M30" s="52"/>
      <c r="O30" s="4"/>
      <c r="P30"/>
      <c r="Q30"/>
      <c r="R30"/>
    </row>
    <row r="31" spans="1:18" s="1" customFormat="1">
      <c r="A31" s="9"/>
      <c r="D31" s="51"/>
      <c r="E31" s="51"/>
      <c r="F31" s="88"/>
      <c r="G31" s="88"/>
      <c r="J31" s="24"/>
      <c r="K31" s="51"/>
      <c r="L31" s="52"/>
      <c r="M31" s="52"/>
      <c r="O31" s="4"/>
      <c r="P31"/>
      <c r="Q31"/>
      <c r="R31"/>
    </row>
    <row r="32" spans="1:18" s="1" customFormat="1">
      <c r="A32" s="9"/>
      <c r="D32" s="51"/>
      <c r="E32" s="51"/>
      <c r="F32" s="88"/>
      <c r="G32" s="88"/>
      <c r="J32" s="24"/>
      <c r="K32" s="51"/>
      <c r="L32" s="52"/>
      <c r="M32" s="52"/>
      <c r="O32" s="4"/>
      <c r="P32"/>
      <c r="Q32"/>
      <c r="R32"/>
    </row>
    <row r="33" spans="1:18" s="1" customFormat="1">
      <c r="A33" s="9"/>
      <c r="D33" s="51"/>
      <c r="E33" s="51"/>
      <c r="F33" s="88"/>
      <c r="G33" s="88"/>
      <c r="J33" s="24"/>
      <c r="K33" s="51"/>
      <c r="L33" s="52"/>
      <c r="M33" s="52"/>
      <c r="O33" s="4"/>
      <c r="P33"/>
      <c r="Q33"/>
      <c r="R33"/>
    </row>
    <row r="34" spans="1:18" s="1" customFormat="1">
      <c r="A34" s="9"/>
      <c r="D34" s="51"/>
      <c r="E34" s="51"/>
      <c r="F34" s="88"/>
      <c r="G34" s="88"/>
      <c r="J34" s="24"/>
      <c r="K34" s="51"/>
      <c r="L34" s="52"/>
      <c r="M34" s="52"/>
      <c r="O34" s="4"/>
      <c r="P34"/>
      <c r="Q34"/>
      <c r="R34"/>
    </row>
    <row r="35" spans="1:18" s="1" customFormat="1">
      <c r="A35" s="9"/>
      <c r="D35" s="51"/>
      <c r="E35" s="51"/>
      <c r="F35" s="88"/>
      <c r="G35" s="88"/>
      <c r="J35" s="24"/>
      <c r="K35" s="51"/>
      <c r="L35" s="52"/>
      <c r="M35" s="52"/>
      <c r="O35" s="4"/>
      <c r="P35"/>
      <c r="Q35"/>
      <c r="R35"/>
    </row>
    <row r="36" spans="1:18" s="1" customFormat="1">
      <c r="A36" s="9"/>
      <c r="D36" s="51"/>
      <c r="E36" s="51"/>
      <c r="F36" s="88"/>
      <c r="G36" s="88"/>
      <c r="J36" s="24"/>
      <c r="K36" s="51"/>
      <c r="L36" s="52"/>
      <c r="M36" s="52"/>
      <c r="O36" s="4"/>
      <c r="P36"/>
      <c r="Q36"/>
      <c r="R36"/>
    </row>
    <row r="37" spans="1:18" s="1" customFormat="1">
      <c r="A37" s="9"/>
      <c r="D37" s="51"/>
      <c r="E37" s="51"/>
      <c r="F37" s="88"/>
      <c r="G37" s="88"/>
      <c r="J37" s="24"/>
      <c r="K37" s="51"/>
      <c r="L37" s="52"/>
      <c r="M37" s="52"/>
      <c r="O37" s="4"/>
      <c r="P37"/>
      <c r="Q37"/>
      <c r="R37"/>
    </row>
    <row r="38" spans="1:18" s="1" customFormat="1">
      <c r="A38" s="9"/>
      <c r="D38" s="51"/>
      <c r="E38" s="51"/>
      <c r="F38" s="88"/>
      <c r="G38" s="88"/>
      <c r="J38" s="24"/>
      <c r="K38" s="51"/>
      <c r="L38" s="52"/>
      <c r="M38" s="52"/>
      <c r="O38" s="4"/>
      <c r="P38"/>
      <c r="Q38"/>
      <c r="R38"/>
    </row>
    <row r="39" spans="1:18" s="1" customFormat="1">
      <c r="A39" s="9"/>
      <c r="D39" s="51"/>
      <c r="E39" s="51"/>
      <c r="F39" s="88"/>
      <c r="G39" s="88"/>
      <c r="J39" s="24"/>
      <c r="K39" s="51"/>
      <c r="L39" s="52"/>
      <c r="M39" s="52"/>
      <c r="O39" s="4"/>
      <c r="P39"/>
      <c r="Q39"/>
      <c r="R39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15C2C44-5482-4569-9313-0C9534AF8755}">
          <x14:formula1>
            <xm:f>Tablas!$G$2</xm:f>
          </x14:formula1>
          <xm:sqref>Q43:Q1048576 Q1:Q39</xm:sqref>
        </x14:dataValidation>
        <x14:dataValidation type="list" allowBlank="1" showInputMessage="1" showErrorMessage="1" xr:uid="{7A30A200-D76C-4370-9F04-5B7084A74B4F}">
          <x14:formula1>
            <xm:f>Tablas!$F$12:$F$18</xm:f>
          </x14:formula1>
          <xm:sqref>C43:C1048576 C1:C39</xm:sqref>
        </x14:dataValidation>
        <x14:dataValidation type="list" allowBlank="1" showInputMessage="1" showErrorMessage="1" xr:uid="{799304C0-8B80-4306-A7D7-B3BD6E83B364}">
          <x14:formula1>
            <xm:f>Tablas!$D$2:$D$4</xm:f>
          </x14:formula1>
          <xm:sqref>N43:N1048576 N1:N39</xm:sqref>
        </x14:dataValidation>
        <x14:dataValidation type="list" allowBlank="1" showInputMessage="1" showErrorMessage="1" xr:uid="{4627B975-D1E5-4D1B-A14F-E3127BA7409B}">
          <x14:formula1>
            <xm:f>Tablas!$B$2:$B$73</xm:f>
          </x14:formula1>
          <xm:sqref>I43:I1048576 I1:I39</xm:sqref>
        </x14:dataValidation>
        <x14:dataValidation type="list" allowBlank="1" showInputMessage="1" showErrorMessage="1" xr:uid="{7C4AC9FC-6A6A-439B-B24E-7830FFD4D4BE}">
          <x14:formula1>
            <xm:f>Tablas!$F$2:$F$9</xm:f>
          </x14:formula1>
          <xm:sqref>B43:B1048576 B1:B39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CC6E-1A50-4B50-8320-7A98C67C150B}">
  <sheetPr>
    <tabColor rgb="FFFF0000"/>
  </sheetPr>
  <dimension ref="A1:Q7"/>
  <sheetViews>
    <sheetView zoomScale="85" zoomScaleNormal="85" workbookViewId="0">
      <selection activeCell="C5" sqref="C5:D5"/>
    </sheetView>
  </sheetViews>
  <sheetFormatPr baseColWidth="10" defaultColWidth="10.85546875" defaultRowHeight="15"/>
  <cols>
    <col min="1" max="1" width="10.85546875" style="9"/>
    <col min="2" max="2" width="11.28515625" style="1" customWidth="1"/>
    <col min="3" max="3" width="8.85546875" style="1" customWidth="1"/>
    <col min="4" max="4" width="13.42578125" style="1" customWidth="1"/>
    <col min="5" max="5" width="25.42578125" style="1" customWidth="1"/>
    <col min="6" max="6" width="13.42578125" style="2" customWidth="1"/>
    <col min="7" max="7" width="10.85546875" style="2"/>
    <col min="8" max="8" width="2.7109375" style="1" customWidth="1"/>
    <col min="9" max="9" width="10.85546875" style="1" customWidth="1"/>
    <col min="10" max="10" width="8.140625" style="1" customWidth="1"/>
    <col min="11" max="11" width="9.7109375" style="9" customWidth="1"/>
    <col min="12" max="12" width="10.85546875" style="3" customWidth="1"/>
    <col min="13" max="13" width="11.7109375" style="3" customWidth="1"/>
    <col min="14" max="14" width="10.85546875" style="1"/>
    <col min="15" max="15" width="8.28515625" style="4" customWidth="1"/>
    <col min="16" max="16" width="17" customWidth="1"/>
    <col min="17" max="17" width="16.5703125" bestFit="1" customWidth="1"/>
  </cols>
  <sheetData>
    <row r="1" spans="1:17">
      <c r="A1" s="7" t="s">
        <v>0</v>
      </c>
      <c r="B1" s="5" t="s">
        <v>1</v>
      </c>
      <c r="C1" s="5" t="s">
        <v>25</v>
      </c>
      <c r="D1" s="5" t="s">
        <v>2</v>
      </c>
      <c r="E1" s="5" t="s">
        <v>24</v>
      </c>
      <c r="F1" s="6" t="s">
        <v>3</v>
      </c>
      <c r="G1" s="6" t="s">
        <v>4</v>
      </c>
      <c r="H1" s="5" t="s">
        <v>5</v>
      </c>
      <c r="I1" s="5" t="s">
        <v>6</v>
      </c>
      <c r="J1" s="5" t="s">
        <v>7</v>
      </c>
      <c r="K1" s="7" t="s">
        <v>8</v>
      </c>
      <c r="L1" s="13" t="s">
        <v>9</v>
      </c>
      <c r="M1" s="13" t="s">
        <v>10</v>
      </c>
      <c r="N1" s="5" t="s">
        <v>11</v>
      </c>
      <c r="O1" s="14" t="s">
        <v>12</v>
      </c>
      <c r="P1" s="10" t="s">
        <v>33</v>
      </c>
      <c r="Q1" s="10" t="s">
        <v>34</v>
      </c>
    </row>
    <row r="2" spans="1:17" s="50" customFormat="1">
      <c r="A2" s="56" t="s">
        <v>122</v>
      </c>
      <c r="B2" s="57" t="s">
        <v>20</v>
      </c>
      <c r="C2" s="57" t="s">
        <v>29</v>
      </c>
      <c r="D2" s="58" t="s">
        <v>123</v>
      </c>
      <c r="E2" s="58"/>
      <c r="F2" s="59"/>
      <c r="G2" s="60">
        <v>2652.97</v>
      </c>
      <c r="H2" s="57"/>
      <c r="I2" s="57" t="s">
        <v>15</v>
      </c>
      <c r="J2" s="61">
        <v>2024</v>
      </c>
      <c r="K2" s="58">
        <v>9999999</v>
      </c>
      <c r="L2" s="62">
        <v>45322</v>
      </c>
      <c r="M2" s="62">
        <v>45322</v>
      </c>
      <c r="N2" s="57" t="s">
        <v>17</v>
      </c>
      <c r="O2" s="63">
        <v>3.8130000000000002</v>
      </c>
      <c r="P2" s="64" t="s">
        <v>81</v>
      </c>
      <c r="Q2" s="50" t="s">
        <v>35</v>
      </c>
    </row>
    <row r="3" spans="1:17" s="50" customFormat="1">
      <c r="A3" s="56" t="s">
        <v>127</v>
      </c>
      <c r="B3" s="57" t="s">
        <v>20</v>
      </c>
      <c r="C3" s="57" t="s">
        <v>29</v>
      </c>
      <c r="D3" s="58" t="s">
        <v>123</v>
      </c>
      <c r="E3" s="58"/>
      <c r="F3" s="60">
        <v>2652.97</v>
      </c>
      <c r="G3" s="59"/>
      <c r="H3" s="57"/>
      <c r="I3" s="57" t="s">
        <v>15</v>
      </c>
      <c r="J3" s="61">
        <v>2024</v>
      </c>
      <c r="K3" s="58">
        <v>9999999</v>
      </c>
      <c r="L3" s="62">
        <v>45322</v>
      </c>
      <c r="M3" s="62">
        <v>45322</v>
      </c>
      <c r="N3" s="57" t="s">
        <v>17</v>
      </c>
      <c r="O3" s="63">
        <v>3.8130000000000002</v>
      </c>
      <c r="P3" s="64" t="s">
        <v>81</v>
      </c>
      <c r="Q3" s="50" t="s">
        <v>35</v>
      </c>
    </row>
    <row r="4" spans="1:17" s="50" customFormat="1">
      <c r="A4" s="42" t="s">
        <v>122</v>
      </c>
      <c r="B4" s="43" t="s">
        <v>20</v>
      </c>
      <c r="C4" s="43" t="s">
        <v>29</v>
      </c>
      <c r="D4" s="44" t="s">
        <v>123</v>
      </c>
      <c r="E4" s="44"/>
      <c r="F4" s="54">
        <f>86448/3.813</f>
        <v>22671.911880409127</v>
      </c>
      <c r="G4" s="55"/>
      <c r="H4" s="43"/>
      <c r="I4" s="43" t="s">
        <v>15</v>
      </c>
      <c r="J4" s="47">
        <v>2023</v>
      </c>
      <c r="K4" s="44">
        <v>300622</v>
      </c>
      <c r="L4" s="62">
        <v>45322</v>
      </c>
      <c r="M4" s="62">
        <v>45322</v>
      </c>
      <c r="N4" s="43" t="s">
        <v>17</v>
      </c>
      <c r="O4" s="49">
        <v>3.8130000000000002</v>
      </c>
      <c r="P4" s="50" t="s">
        <v>81</v>
      </c>
      <c r="Q4" s="50" t="s">
        <v>35</v>
      </c>
    </row>
    <row r="5" spans="1:17" s="50" customFormat="1">
      <c r="A5" s="42" t="s">
        <v>127</v>
      </c>
      <c r="B5" s="43" t="s">
        <v>20</v>
      </c>
      <c r="C5" s="43" t="s">
        <v>29</v>
      </c>
      <c r="D5" s="44" t="s">
        <v>123</v>
      </c>
      <c r="E5" s="44"/>
      <c r="F5" s="55"/>
      <c r="G5" s="54">
        <f>86448/3.813</f>
        <v>22671.911880409127</v>
      </c>
      <c r="H5" s="43"/>
      <c r="I5" s="43" t="s">
        <v>15</v>
      </c>
      <c r="J5" s="47">
        <v>2023</v>
      </c>
      <c r="K5" s="44">
        <v>300622</v>
      </c>
      <c r="L5" s="62">
        <v>45322</v>
      </c>
      <c r="M5" s="62">
        <v>45322</v>
      </c>
      <c r="N5" s="43" t="s">
        <v>17</v>
      </c>
      <c r="O5" s="49">
        <v>3.8130000000000002</v>
      </c>
      <c r="P5" s="50" t="s">
        <v>81</v>
      </c>
      <c r="Q5" s="50" t="s">
        <v>35</v>
      </c>
    </row>
    <row r="6" spans="1:17" s="50" customFormat="1">
      <c r="A6" s="42" t="s">
        <v>122</v>
      </c>
      <c r="B6" s="43" t="s">
        <v>20</v>
      </c>
      <c r="C6" s="43" t="s">
        <v>29</v>
      </c>
      <c r="D6" s="44" t="s">
        <v>123</v>
      </c>
      <c r="E6" s="44"/>
      <c r="F6" s="54">
        <f>11968.95/3.813</f>
        <v>3138.985051140834</v>
      </c>
      <c r="G6" s="55"/>
      <c r="H6" s="43"/>
      <c r="I6" s="43" t="s">
        <v>15</v>
      </c>
      <c r="J6" s="47">
        <v>2023</v>
      </c>
      <c r="K6" s="44">
        <v>9999999</v>
      </c>
      <c r="L6" s="62">
        <v>45322</v>
      </c>
      <c r="M6" s="62">
        <v>45322</v>
      </c>
      <c r="N6" s="43" t="s">
        <v>17</v>
      </c>
      <c r="O6" s="49">
        <v>3.8130000000000002</v>
      </c>
      <c r="P6" s="50" t="s">
        <v>81</v>
      </c>
      <c r="Q6" s="50" t="s">
        <v>35</v>
      </c>
    </row>
    <row r="7" spans="1:17" s="50" customFormat="1">
      <c r="A7" s="42" t="s">
        <v>128</v>
      </c>
      <c r="B7" s="43" t="s">
        <v>20</v>
      </c>
      <c r="C7" s="43" t="s">
        <v>29</v>
      </c>
      <c r="D7" s="44" t="s">
        <v>123</v>
      </c>
      <c r="E7" s="44"/>
      <c r="F7" s="55"/>
      <c r="G7" s="54">
        <f>11968.95/3.813</f>
        <v>3138.985051140834</v>
      </c>
      <c r="H7" s="43"/>
      <c r="I7" s="43" t="s">
        <v>15</v>
      </c>
      <c r="J7" s="47">
        <v>2023</v>
      </c>
      <c r="K7" s="44">
        <v>9999999</v>
      </c>
      <c r="L7" s="62">
        <v>45322</v>
      </c>
      <c r="M7" s="62">
        <v>45322</v>
      </c>
      <c r="N7" s="43" t="s">
        <v>17</v>
      </c>
      <c r="O7" s="49">
        <v>3.8130000000000002</v>
      </c>
      <c r="P7" s="50" t="s">
        <v>81</v>
      </c>
      <c r="Q7" s="50" t="s">
        <v>35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52D2B46-C824-438A-A230-E681CE5EEE21}">
          <x14:formula1>
            <xm:f>Tablas!$G$2</xm:f>
          </x14:formula1>
          <xm:sqref>Q1:Q1048576</xm:sqref>
        </x14:dataValidation>
        <x14:dataValidation type="list" allowBlank="1" showInputMessage="1" showErrorMessage="1" xr:uid="{52068CF5-C5ED-48F5-92C0-A190478D6863}">
          <x14:formula1>
            <xm:f>Tablas!$F$12:$F$18</xm:f>
          </x14:formula1>
          <xm:sqref>C1:C1048576</xm:sqref>
        </x14:dataValidation>
        <x14:dataValidation type="list" allowBlank="1" showInputMessage="1" showErrorMessage="1" xr:uid="{F3673849-3A29-4089-9E78-F970B37661FE}">
          <x14:formula1>
            <xm:f>Tablas!$D$2:$D$4</xm:f>
          </x14:formula1>
          <xm:sqref>N1:N1048576</xm:sqref>
        </x14:dataValidation>
        <x14:dataValidation type="list" allowBlank="1" showInputMessage="1" showErrorMessage="1" xr:uid="{0EFCCB5F-1963-488B-B3B5-56E99973D6C5}">
          <x14:formula1>
            <xm:f>Tablas!$B$2:$B$73</xm:f>
          </x14:formula1>
          <xm:sqref>I1:I1048576</xm:sqref>
        </x14:dataValidation>
        <x14:dataValidation type="list" allowBlank="1" showInputMessage="1" showErrorMessage="1" xr:uid="{89987E84-A5F6-416B-BB0F-0DE26BC57706}">
          <x14:formula1>
            <xm:f>Tablas!$F$2:$F$9</xm:f>
          </x14:formula1>
          <xm:sqref>B1:B1048576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8C33-7DB2-40CC-845D-FCA286607F6E}">
  <sheetPr>
    <tabColor rgb="FFFF0000"/>
  </sheetPr>
  <dimension ref="A1:Q9"/>
  <sheetViews>
    <sheetView topLeftCell="E1" zoomScaleNormal="100" workbookViewId="0">
      <selection activeCell="B8" sqref="B8"/>
    </sheetView>
  </sheetViews>
  <sheetFormatPr baseColWidth="10" defaultColWidth="10.85546875" defaultRowHeight="15"/>
  <cols>
    <col min="1" max="1" width="10.85546875" style="9"/>
    <col min="2" max="2" width="11.28515625" style="1" customWidth="1"/>
    <col min="3" max="3" width="8.85546875" style="1" customWidth="1"/>
    <col min="4" max="4" width="13.42578125" style="1" customWidth="1"/>
    <col min="5" max="5" width="30.140625" style="1" customWidth="1"/>
    <col min="6" max="6" width="13.140625" style="2" customWidth="1"/>
    <col min="7" max="7" width="10.85546875" style="2"/>
    <col min="8" max="8" width="2.7109375" style="1" customWidth="1"/>
    <col min="9" max="9" width="10.85546875" style="1" customWidth="1"/>
    <col min="10" max="10" width="8.140625" style="1" customWidth="1"/>
    <col min="11" max="11" width="9.7109375" style="9" customWidth="1"/>
    <col min="12" max="12" width="10.85546875" style="3" customWidth="1"/>
    <col min="13" max="13" width="11.7109375" style="3" customWidth="1"/>
    <col min="14" max="14" width="10.85546875" style="1"/>
    <col min="15" max="15" width="8.28515625" style="4" customWidth="1"/>
    <col min="16" max="16" width="17" customWidth="1"/>
    <col min="17" max="17" width="16.5703125" bestFit="1" customWidth="1"/>
  </cols>
  <sheetData>
    <row r="1" spans="1:17">
      <c r="A1" s="7" t="s">
        <v>0</v>
      </c>
      <c r="B1" s="5" t="s">
        <v>1</v>
      </c>
      <c r="C1" s="5" t="s">
        <v>25</v>
      </c>
      <c r="D1" s="5" t="s">
        <v>2</v>
      </c>
      <c r="E1" s="5" t="s">
        <v>24</v>
      </c>
      <c r="F1" s="6" t="s">
        <v>3</v>
      </c>
      <c r="G1" s="6" t="s">
        <v>4</v>
      </c>
      <c r="H1" s="5" t="s">
        <v>5</v>
      </c>
      <c r="I1" s="5" t="s">
        <v>6</v>
      </c>
      <c r="J1" s="5" t="s">
        <v>7</v>
      </c>
      <c r="K1" s="7" t="s">
        <v>8</v>
      </c>
      <c r="L1" s="13" t="s">
        <v>9</v>
      </c>
      <c r="M1" s="13" t="s">
        <v>10</v>
      </c>
      <c r="N1" s="5" t="s">
        <v>11</v>
      </c>
      <c r="O1" s="14" t="s">
        <v>12</v>
      </c>
      <c r="P1" s="10" t="s">
        <v>33</v>
      </c>
      <c r="Q1" s="10" t="s">
        <v>34</v>
      </c>
    </row>
    <row r="2" spans="1:17" s="50" customFormat="1">
      <c r="A2" s="42" t="s">
        <v>80</v>
      </c>
      <c r="B2" s="43" t="s">
        <v>31</v>
      </c>
      <c r="C2" s="43" t="s">
        <v>27</v>
      </c>
      <c r="D2" s="44" t="s">
        <v>115</v>
      </c>
      <c r="E2" s="44" t="s">
        <v>116</v>
      </c>
      <c r="F2" s="45">
        <v>99583.102543928704</v>
      </c>
      <c r="G2" s="46"/>
      <c r="H2" s="43"/>
      <c r="I2" s="43" t="s">
        <v>15</v>
      </c>
      <c r="J2" s="47" t="s">
        <v>51</v>
      </c>
      <c r="K2" s="44" t="s">
        <v>117</v>
      </c>
      <c r="L2" s="48">
        <v>45292</v>
      </c>
      <c r="M2" s="48">
        <v>45292</v>
      </c>
      <c r="N2" s="43" t="s">
        <v>17</v>
      </c>
      <c r="O2" s="49">
        <v>3.8130000000000002</v>
      </c>
      <c r="P2" s="50" t="s">
        <v>81</v>
      </c>
      <c r="Q2" s="50" t="s">
        <v>35</v>
      </c>
    </row>
    <row r="3" spans="1:17" s="50" customFormat="1">
      <c r="A3" s="42" t="s">
        <v>80</v>
      </c>
      <c r="B3" s="43" t="s">
        <v>31</v>
      </c>
      <c r="C3" s="43" t="s">
        <v>27</v>
      </c>
      <c r="D3" s="44" t="s">
        <v>115</v>
      </c>
      <c r="E3" s="44" t="s">
        <v>116</v>
      </c>
      <c r="F3" s="45">
        <v>7855.2321007081</v>
      </c>
      <c r="G3" s="46"/>
      <c r="H3" s="43"/>
      <c r="I3" s="43" t="s">
        <v>15</v>
      </c>
      <c r="J3" s="47" t="s">
        <v>51</v>
      </c>
      <c r="K3" s="44" t="s">
        <v>118</v>
      </c>
      <c r="L3" s="48">
        <v>45292</v>
      </c>
      <c r="M3" s="48">
        <v>45292</v>
      </c>
      <c r="N3" s="43" t="s">
        <v>17</v>
      </c>
      <c r="O3" s="49">
        <v>3.8130000000000002</v>
      </c>
      <c r="P3" s="50" t="s">
        <v>81</v>
      </c>
      <c r="Q3" s="50" t="s">
        <v>35</v>
      </c>
    </row>
    <row r="4" spans="1:17" s="50" customFormat="1">
      <c r="A4" s="42" t="s">
        <v>80</v>
      </c>
      <c r="B4" s="43" t="s">
        <v>31</v>
      </c>
      <c r="C4" s="43" t="s">
        <v>27</v>
      </c>
      <c r="D4" s="44" t="s">
        <v>115</v>
      </c>
      <c r="E4" s="44" t="s">
        <v>116</v>
      </c>
      <c r="F4" s="45">
        <v>13312.3524783635</v>
      </c>
      <c r="G4" s="46"/>
      <c r="H4" s="43"/>
      <c r="I4" s="43" t="s">
        <v>15</v>
      </c>
      <c r="J4" s="47" t="s">
        <v>51</v>
      </c>
      <c r="K4" s="44" t="s">
        <v>119</v>
      </c>
      <c r="L4" s="48">
        <v>45292</v>
      </c>
      <c r="M4" s="48">
        <v>45292</v>
      </c>
      <c r="N4" s="43" t="s">
        <v>17</v>
      </c>
      <c r="O4" s="49">
        <v>3.8130000000000002</v>
      </c>
      <c r="P4" s="50" t="s">
        <v>81</v>
      </c>
      <c r="Q4" s="50" t="s">
        <v>35</v>
      </c>
    </row>
    <row r="5" spans="1:17">
      <c r="A5" s="39" t="s">
        <v>79</v>
      </c>
      <c r="B5" s="1" t="s">
        <v>31</v>
      </c>
      <c r="C5" s="1" t="s">
        <v>27</v>
      </c>
      <c r="D5" s="38" t="s">
        <v>115</v>
      </c>
      <c r="E5" s="38" t="s">
        <v>116</v>
      </c>
      <c r="G5" s="40">
        <v>99583.102543928704</v>
      </c>
      <c r="I5" s="28" t="s">
        <v>15</v>
      </c>
      <c r="J5" s="41" t="s">
        <v>51</v>
      </c>
      <c r="K5" s="38" t="s">
        <v>117</v>
      </c>
      <c r="L5" s="48">
        <v>45292</v>
      </c>
      <c r="M5" s="48">
        <v>45292</v>
      </c>
      <c r="N5" s="1" t="s">
        <v>17</v>
      </c>
      <c r="O5" s="4">
        <v>3.8130000000000002</v>
      </c>
      <c r="P5" s="30" t="s">
        <v>81</v>
      </c>
      <c r="Q5" s="30" t="s">
        <v>35</v>
      </c>
    </row>
    <row r="6" spans="1:17">
      <c r="A6" s="39" t="s">
        <v>79</v>
      </c>
      <c r="B6" s="1" t="s">
        <v>31</v>
      </c>
      <c r="C6" s="1" t="s">
        <v>27</v>
      </c>
      <c r="D6" s="38" t="s">
        <v>115</v>
      </c>
      <c r="E6" s="38" t="s">
        <v>116</v>
      </c>
      <c r="G6" s="40">
        <v>7855.2321007081</v>
      </c>
      <c r="I6" s="28" t="s">
        <v>15</v>
      </c>
      <c r="J6" s="41" t="s">
        <v>51</v>
      </c>
      <c r="K6" s="38" t="s">
        <v>118</v>
      </c>
      <c r="L6" s="48">
        <v>45292</v>
      </c>
      <c r="M6" s="48">
        <v>45292</v>
      </c>
      <c r="N6" s="1" t="s">
        <v>17</v>
      </c>
      <c r="O6" s="4">
        <v>3.8130000000000002</v>
      </c>
      <c r="P6" s="30" t="s">
        <v>81</v>
      </c>
      <c r="Q6" s="30" t="s">
        <v>35</v>
      </c>
    </row>
    <row r="7" spans="1:17">
      <c r="A7" s="39" t="s">
        <v>79</v>
      </c>
      <c r="B7" s="1" t="s">
        <v>31</v>
      </c>
      <c r="C7" s="1" t="s">
        <v>27</v>
      </c>
      <c r="D7" s="38" t="s">
        <v>115</v>
      </c>
      <c r="E7" s="38" t="s">
        <v>116</v>
      </c>
      <c r="G7" s="40">
        <v>13312.3524783635</v>
      </c>
      <c r="I7" s="28" t="s">
        <v>15</v>
      </c>
      <c r="J7" s="41" t="s">
        <v>51</v>
      </c>
      <c r="K7" s="38" t="s">
        <v>119</v>
      </c>
      <c r="L7" s="48">
        <v>45292</v>
      </c>
      <c r="M7" s="48">
        <v>45292</v>
      </c>
      <c r="N7" s="1" t="s">
        <v>17</v>
      </c>
      <c r="O7" s="4">
        <v>3.8130000000000002</v>
      </c>
      <c r="P7" s="30" t="s">
        <v>81</v>
      </c>
      <c r="Q7" s="30" t="s">
        <v>35</v>
      </c>
    </row>
    <row r="8" spans="1:17">
      <c r="A8" s="42" t="s">
        <v>80</v>
      </c>
      <c r="B8" s="1" t="s">
        <v>21</v>
      </c>
      <c r="C8" s="1" t="s">
        <v>28</v>
      </c>
      <c r="D8" s="1" t="s">
        <v>120</v>
      </c>
      <c r="E8" s="1" t="s">
        <v>121</v>
      </c>
      <c r="F8" s="2">
        <f>13986.17/3.813</f>
        <v>3668.0225544190926</v>
      </c>
      <c r="I8" s="28" t="s">
        <v>15</v>
      </c>
      <c r="J8" s="41" t="s">
        <v>51</v>
      </c>
    </row>
    <row r="9" spans="1:17">
      <c r="G9" s="2">
        <f>13986.17/3.813</f>
        <v>3668.0225544190926</v>
      </c>
      <c r="I9" s="28" t="s">
        <v>15</v>
      </c>
      <c r="J9" s="41" t="s">
        <v>51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1992539-A2E9-4FEE-A2ED-CD961FE2FFCE}">
          <x14:formula1>
            <xm:f>Tablas!$F$2:$F$9</xm:f>
          </x14:formula1>
          <xm:sqref>B1:B1048576</xm:sqref>
        </x14:dataValidation>
        <x14:dataValidation type="list" allowBlank="1" showInputMessage="1" showErrorMessage="1" xr:uid="{7CB844DB-875B-4825-8F83-78C45FC1A95F}">
          <x14:formula1>
            <xm:f>Tablas!$B$2:$B$73</xm:f>
          </x14:formula1>
          <xm:sqref>I1:I1048576</xm:sqref>
        </x14:dataValidation>
        <x14:dataValidation type="list" allowBlank="1" showInputMessage="1" showErrorMessage="1" xr:uid="{9B41ABDE-8BDA-4EFC-B424-76E30472A81E}">
          <x14:formula1>
            <xm:f>Tablas!$D$2:$D$4</xm:f>
          </x14:formula1>
          <xm:sqref>N1:N1048576</xm:sqref>
        </x14:dataValidation>
        <x14:dataValidation type="list" allowBlank="1" showInputMessage="1" showErrorMessage="1" xr:uid="{89C261C5-7DE5-404F-BC2C-ABF4D33FD407}">
          <x14:formula1>
            <xm:f>Tablas!$F$12:$F$18</xm:f>
          </x14:formula1>
          <xm:sqref>C1:C1048576</xm:sqref>
        </x14:dataValidation>
        <x14:dataValidation type="list" allowBlank="1" showInputMessage="1" showErrorMessage="1" xr:uid="{7EF3E957-B4FD-4D46-8177-EA1FD294AEA1}">
          <x14:formula1>
            <xm:f>Tablas!$G$2</xm:f>
          </x14:formula1>
          <xm:sqref>Q1:Q1048576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4C02-AF29-4B6A-BBB3-19BCBEB29BBA}">
  <sheetPr>
    <tabColor rgb="FFFF0000"/>
  </sheetPr>
  <dimension ref="A1:Q75"/>
  <sheetViews>
    <sheetView topLeftCell="C13" zoomScaleNormal="100" workbookViewId="0">
      <selection activeCell="O9" sqref="O9"/>
    </sheetView>
  </sheetViews>
  <sheetFormatPr baseColWidth="10" defaultColWidth="10.85546875" defaultRowHeight="15"/>
  <cols>
    <col min="1" max="1" width="10.85546875" style="9"/>
    <col min="2" max="2" width="11.28515625" style="1" customWidth="1"/>
    <col min="3" max="3" width="8.85546875" style="1" customWidth="1"/>
    <col min="4" max="4" width="13.42578125" style="1" customWidth="1"/>
    <col min="5" max="5" width="30.140625" style="1" customWidth="1"/>
    <col min="6" max="6" width="13.140625" style="2" customWidth="1"/>
    <col min="7" max="7" width="10.85546875" style="2"/>
    <col min="8" max="8" width="2.7109375" style="1" customWidth="1"/>
    <col min="9" max="9" width="10.85546875" style="1" customWidth="1"/>
    <col min="10" max="10" width="8.140625" style="1" customWidth="1"/>
    <col min="11" max="11" width="9.7109375" style="9" customWidth="1"/>
    <col min="12" max="12" width="10.85546875" style="3" customWidth="1"/>
    <col min="13" max="13" width="11.7109375" style="3" customWidth="1"/>
    <col min="14" max="14" width="10.85546875" style="1"/>
    <col min="15" max="15" width="8.28515625" style="4" customWidth="1"/>
    <col min="16" max="16" width="17" customWidth="1"/>
    <col min="17" max="17" width="16.5703125" bestFit="1" customWidth="1"/>
  </cols>
  <sheetData>
    <row r="1" spans="1:17">
      <c r="A1" s="7" t="s">
        <v>0</v>
      </c>
      <c r="B1" s="5" t="s">
        <v>1</v>
      </c>
      <c r="C1" s="5" t="s">
        <v>25</v>
      </c>
      <c r="D1" s="5" t="s">
        <v>2</v>
      </c>
      <c r="E1" s="5" t="s">
        <v>24</v>
      </c>
      <c r="F1" s="6" t="s">
        <v>3</v>
      </c>
      <c r="G1" s="6" t="s">
        <v>4</v>
      </c>
      <c r="H1" s="5" t="s">
        <v>5</v>
      </c>
      <c r="I1" s="5" t="s">
        <v>6</v>
      </c>
      <c r="J1" s="5" t="s">
        <v>7</v>
      </c>
      <c r="K1" s="7" t="s">
        <v>8</v>
      </c>
      <c r="L1" s="13" t="s">
        <v>9</v>
      </c>
      <c r="M1" s="13" t="s">
        <v>10</v>
      </c>
      <c r="N1" s="5" t="s">
        <v>11</v>
      </c>
      <c r="O1" s="14" t="s">
        <v>12</v>
      </c>
      <c r="P1" s="10" t="s">
        <v>33</v>
      </c>
      <c r="Q1" s="10" t="s">
        <v>34</v>
      </c>
    </row>
    <row r="2" spans="1:17">
      <c r="A2" s="9" t="s">
        <v>80</v>
      </c>
      <c r="B2" s="1" t="s">
        <v>21</v>
      </c>
      <c r="C2" s="31" t="s">
        <v>29</v>
      </c>
      <c r="D2" s="33" t="s">
        <v>77</v>
      </c>
      <c r="E2" s="33" t="s">
        <v>78</v>
      </c>
      <c r="G2" s="34">
        <v>11548.255966430601</v>
      </c>
      <c r="I2" s="28" t="s">
        <v>15</v>
      </c>
      <c r="J2" s="29" t="s">
        <v>51</v>
      </c>
      <c r="K2" s="33" t="s">
        <v>82</v>
      </c>
      <c r="L2" s="37">
        <v>45327</v>
      </c>
      <c r="M2" s="37">
        <v>45327</v>
      </c>
      <c r="N2" s="1" t="s">
        <v>17</v>
      </c>
      <c r="O2" s="4">
        <v>3.8130000000000002</v>
      </c>
      <c r="P2" s="30" t="s">
        <v>81</v>
      </c>
      <c r="Q2" s="30" t="s">
        <v>35</v>
      </c>
    </row>
    <row r="3" spans="1:17">
      <c r="A3" s="9" t="s">
        <v>80</v>
      </c>
      <c r="B3" s="1" t="s">
        <v>21</v>
      </c>
      <c r="C3" s="31" t="s">
        <v>29</v>
      </c>
      <c r="D3" s="33" t="s">
        <v>77</v>
      </c>
      <c r="E3" s="33" t="s">
        <v>78</v>
      </c>
      <c r="G3" s="34">
        <v>1542.2239706268031</v>
      </c>
      <c r="I3" s="28" t="s">
        <v>15</v>
      </c>
      <c r="J3" s="29" t="s">
        <v>51</v>
      </c>
      <c r="K3" s="33" t="s">
        <v>32</v>
      </c>
      <c r="L3" s="37">
        <v>45351</v>
      </c>
      <c r="M3" s="37">
        <v>45351</v>
      </c>
      <c r="N3" s="1" t="s">
        <v>17</v>
      </c>
      <c r="O3" s="4">
        <v>3.8130000000000002</v>
      </c>
      <c r="P3" s="30" t="s">
        <v>81</v>
      </c>
      <c r="Q3" s="30" t="s">
        <v>35</v>
      </c>
    </row>
    <row r="4" spans="1:17">
      <c r="A4" s="9" t="s">
        <v>80</v>
      </c>
      <c r="B4" s="1" t="s">
        <v>21</v>
      </c>
      <c r="C4" s="31" t="s">
        <v>29</v>
      </c>
      <c r="D4" s="33" t="s">
        <v>77</v>
      </c>
      <c r="E4" s="33" t="s">
        <v>78</v>
      </c>
      <c r="F4" s="34">
        <v>2931.5499606609001</v>
      </c>
      <c r="I4" s="28" t="s">
        <v>15</v>
      </c>
      <c r="J4" s="29" t="s">
        <v>51</v>
      </c>
      <c r="K4" s="33" t="s">
        <v>83</v>
      </c>
      <c r="L4" s="37">
        <v>45359</v>
      </c>
      <c r="M4" s="37">
        <v>45359</v>
      </c>
      <c r="N4" s="1" t="s">
        <v>17</v>
      </c>
      <c r="O4" s="4">
        <v>3.8130000000000002</v>
      </c>
      <c r="P4" s="30" t="s">
        <v>81</v>
      </c>
      <c r="Q4" s="30" t="s">
        <v>35</v>
      </c>
    </row>
    <row r="5" spans="1:17">
      <c r="A5" s="9" t="s">
        <v>80</v>
      </c>
      <c r="B5" s="1" t="s">
        <v>21</v>
      </c>
      <c r="C5" s="31" t="s">
        <v>29</v>
      </c>
      <c r="D5" s="33" t="s">
        <v>77</v>
      </c>
      <c r="E5" s="33" t="s">
        <v>78</v>
      </c>
      <c r="F5" s="34">
        <v>4846.5774980330398</v>
      </c>
      <c r="I5" s="28" t="s">
        <v>15</v>
      </c>
      <c r="J5" s="29" t="s">
        <v>51</v>
      </c>
      <c r="K5" s="33" t="s">
        <v>84</v>
      </c>
      <c r="L5" s="37">
        <v>45362</v>
      </c>
      <c r="M5" s="37">
        <v>45362</v>
      </c>
      <c r="N5" s="1" t="s">
        <v>17</v>
      </c>
      <c r="O5" s="4">
        <v>3.8130000000000002</v>
      </c>
      <c r="P5" s="30" t="s">
        <v>81</v>
      </c>
      <c r="Q5" s="30" t="s">
        <v>35</v>
      </c>
    </row>
    <row r="6" spans="1:17">
      <c r="A6" s="9" t="s">
        <v>80</v>
      </c>
      <c r="B6" s="1" t="s">
        <v>21</v>
      </c>
      <c r="C6" s="31" t="s">
        <v>29</v>
      </c>
      <c r="D6" s="33" t="s">
        <v>77</v>
      </c>
      <c r="E6" s="33" t="s">
        <v>78</v>
      </c>
      <c r="G6" s="34">
        <v>965.38158929976396</v>
      </c>
      <c r="I6" s="28" t="s">
        <v>15</v>
      </c>
      <c r="J6" s="29" t="s">
        <v>51</v>
      </c>
      <c r="K6" s="33" t="s">
        <v>85</v>
      </c>
      <c r="L6" s="37">
        <v>45391</v>
      </c>
      <c r="M6" s="37">
        <v>45391</v>
      </c>
      <c r="N6" s="1" t="s">
        <v>17</v>
      </c>
      <c r="O6" s="4">
        <v>3.8130000000000002</v>
      </c>
      <c r="P6" s="30" t="s">
        <v>81</v>
      </c>
      <c r="Q6" s="30" t="s">
        <v>35</v>
      </c>
    </row>
    <row r="7" spans="1:17">
      <c r="A7" s="9" t="s">
        <v>80</v>
      </c>
      <c r="B7" s="1" t="s">
        <v>21</v>
      </c>
      <c r="C7" s="31" t="s">
        <v>29</v>
      </c>
      <c r="D7" s="33" t="s">
        <v>77</v>
      </c>
      <c r="E7" s="33" t="s">
        <v>78</v>
      </c>
      <c r="G7" s="34">
        <v>52720.579596118543</v>
      </c>
      <c r="I7" s="28" t="s">
        <v>15</v>
      </c>
      <c r="J7" s="29" t="s">
        <v>51</v>
      </c>
      <c r="K7" s="33" t="s">
        <v>86</v>
      </c>
      <c r="L7" s="37">
        <v>45391</v>
      </c>
      <c r="M7" s="37">
        <v>45391</v>
      </c>
      <c r="N7" s="1" t="s">
        <v>17</v>
      </c>
      <c r="O7" s="4">
        <v>3.8130000000000002</v>
      </c>
      <c r="P7" s="30" t="s">
        <v>81</v>
      </c>
      <c r="Q7" s="30" t="s">
        <v>35</v>
      </c>
    </row>
    <row r="8" spans="1:17">
      <c r="A8" s="9" t="s">
        <v>80</v>
      </c>
      <c r="B8" s="1" t="s">
        <v>21</v>
      </c>
      <c r="C8" s="31" t="s">
        <v>29</v>
      </c>
      <c r="D8" s="33" t="s">
        <v>77</v>
      </c>
      <c r="E8" s="33" t="s">
        <v>78</v>
      </c>
      <c r="G8" s="34">
        <v>2380.8916863362183</v>
      </c>
      <c r="I8" s="28" t="s">
        <v>15</v>
      </c>
      <c r="J8" s="29" t="s">
        <v>51</v>
      </c>
      <c r="K8" s="33" t="s">
        <v>32</v>
      </c>
      <c r="L8" s="37">
        <v>45412</v>
      </c>
      <c r="M8" s="37">
        <v>45412</v>
      </c>
      <c r="N8" s="1" t="s">
        <v>17</v>
      </c>
      <c r="O8" s="4">
        <v>3.8130000000000002</v>
      </c>
      <c r="P8" s="30" t="s">
        <v>81</v>
      </c>
      <c r="Q8" s="30" t="s">
        <v>35</v>
      </c>
    </row>
    <row r="9" spans="1:17">
      <c r="A9" s="9" t="s">
        <v>80</v>
      </c>
      <c r="B9" s="1" t="s">
        <v>21</v>
      </c>
      <c r="C9" s="31" t="s">
        <v>29</v>
      </c>
      <c r="D9" s="33" t="s">
        <v>77</v>
      </c>
      <c r="E9" s="33" t="s">
        <v>78</v>
      </c>
      <c r="G9" s="34">
        <v>979.28140571728295</v>
      </c>
      <c r="I9" s="28" t="s">
        <v>15</v>
      </c>
      <c r="J9" s="29" t="s">
        <v>51</v>
      </c>
      <c r="K9" s="33" t="s">
        <v>87</v>
      </c>
      <c r="L9" s="37">
        <v>45412</v>
      </c>
      <c r="M9" s="37">
        <v>45412</v>
      </c>
      <c r="N9" s="1" t="s">
        <v>17</v>
      </c>
      <c r="O9" s="4">
        <v>3.8130000000000002</v>
      </c>
      <c r="P9" s="30" t="s">
        <v>81</v>
      </c>
      <c r="Q9" s="30" t="s">
        <v>35</v>
      </c>
    </row>
    <row r="10" spans="1:17">
      <c r="A10" s="9" t="s">
        <v>80</v>
      </c>
      <c r="B10" s="1" t="s">
        <v>21</v>
      </c>
      <c r="C10" s="31" t="s">
        <v>29</v>
      </c>
      <c r="D10" s="33" t="s">
        <v>77</v>
      </c>
      <c r="E10" s="33" t="s">
        <v>78</v>
      </c>
      <c r="G10" s="34">
        <v>1986.3624442696039</v>
      </c>
      <c r="I10" s="28" t="s">
        <v>15</v>
      </c>
      <c r="J10" s="29" t="s">
        <v>51</v>
      </c>
      <c r="K10" s="33" t="s">
        <v>88</v>
      </c>
      <c r="L10" s="37">
        <v>45455</v>
      </c>
      <c r="M10" s="37">
        <v>45455</v>
      </c>
      <c r="N10" s="1" t="s">
        <v>17</v>
      </c>
      <c r="O10" s="4">
        <v>3.8130000000000002</v>
      </c>
      <c r="P10" s="30" t="s">
        <v>81</v>
      </c>
      <c r="Q10" s="30" t="s">
        <v>35</v>
      </c>
    </row>
    <row r="11" spans="1:17">
      <c r="A11" s="9" t="s">
        <v>80</v>
      </c>
      <c r="B11" s="1" t="s">
        <v>21</v>
      </c>
      <c r="C11" s="31" t="s">
        <v>29</v>
      </c>
      <c r="D11" s="33" t="s">
        <v>77</v>
      </c>
      <c r="E11" s="33" t="s">
        <v>78</v>
      </c>
      <c r="G11" s="34">
        <v>993.18122213480194</v>
      </c>
      <c r="I11" s="28" t="s">
        <v>15</v>
      </c>
      <c r="J11" s="29" t="s">
        <v>51</v>
      </c>
      <c r="K11" s="33" t="s">
        <v>89</v>
      </c>
      <c r="L11" s="37">
        <v>45455</v>
      </c>
      <c r="M11" s="37">
        <v>45455</v>
      </c>
      <c r="N11" s="1" t="s">
        <v>17</v>
      </c>
      <c r="O11" s="4">
        <v>3.8130000000000002</v>
      </c>
      <c r="P11" s="30" t="s">
        <v>81</v>
      </c>
      <c r="Q11" s="30" t="s">
        <v>35</v>
      </c>
    </row>
    <row r="12" spans="1:17">
      <c r="A12" s="9" t="s">
        <v>80</v>
      </c>
      <c r="B12" s="1" t="s">
        <v>21</v>
      </c>
      <c r="C12" s="31" t="s">
        <v>29</v>
      </c>
      <c r="D12" s="33" t="s">
        <v>77</v>
      </c>
      <c r="E12" s="33" t="s">
        <v>78</v>
      </c>
      <c r="G12" s="34">
        <v>25078.678206136898</v>
      </c>
      <c r="I12" s="28" t="s">
        <v>15</v>
      </c>
      <c r="J12" s="29" t="s">
        <v>51</v>
      </c>
      <c r="K12" s="33" t="s">
        <v>90</v>
      </c>
      <c r="L12" s="37">
        <v>45471</v>
      </c>
      <c r="M12" s="37">
        <v>45471</v>
      </c>
      <c r="N12" s="1" t="s">
        <v>17</v>
      </c>
      <c r="O12" s="4">
        <v>3.8130000000000002</v>
      </c>
      <c r="P12" s="30" t="s">
        <v>81</v>
      </c>
      <c r="Q12" s="30" t="s">
        <v>35</v>
      </c>
    </row>
    <row r="13" spans="1:17">
      <c r="A13" s="9" t="s">
        <v>80</v>
      </c>
      <c r="B13" s="1" t="s">
        <v>18</v>
      </c>
      <c r="C13" s="31" t="s">
        <v>29</v>
      </c>
      <c r="D13" s="33" t="s">
        <v>75</v>
      </c>
      <c r="E13" s="33" t="s">
        <v>76</v>
      </c>
      <c r="F13" s="34">
        <v>9808.5496984002093</v>
      </c>
      <c r="I13" s="28" t="s">
        <v>15</v>
      </c>
      <c r="J13" s="29" t="s">
        <v>51</v>
      </c>
      <c r="K13" s="33" t="s">
        <v>91</v>
      </c>
      <c r="L13" s="37">
        <v>45296</v>
      </c>
      <c r="M13" s="37">
        <v>45296</v>
      </c>
      <c r="N13" s="1" t="s">
        <v>17</v>
      </c>
      <c r="O13" s="4">
        <v>3.8130000000000002</v>
      </c>
      <c r="P13" s="30" t="s">
        <v>81</v>
      </c>
      <c r="Q13" s="30" t="s">
        <v>35</v>
      </c>
    </row>
    <row r="14" spans="1:17">
      <c r="A14" s="9" t="s">
        <v>80</v>
      </c>
      <c r="B14" s="1" t="s">
        <v>18</v>
      </c>
      <c r="C14" s="31" t="s">
        <v>29</v>
      </c>
      <c r="D14" s="33" t="s">
        <v>75</v>
      </c>
      <c r="E14" s="33" t="s">
        <v>76</v>
      </c>
      <c r="G14" s="34">
        <v>177.02596380802518</v>
      </c>
      <c r="I14" s="28" t="s">
        <v>15</v>
      </c>
      <c r="J14" s="29" t="s">
        <v>51</v>
      </c>
      <c r="K14" s="33" t="s">
        <v>92</v>
      </c>
      <c r="L14" s="37">
        <v>45299</v>
      </c>
      <c r="M14" s="37">
        <v>45299</v>
      </c>
      <c r="N14" s="1" t="s">
        <v>17</v>
      </c>
      <c r="O14" s="4">
        <v>3.8130000000000002</v>
      </c>
      <c r="P14" s="30" t="s">
        <v>81</v>
      </c>
      <c r="Q14" s="30" t="s">
        <v>35</v>
      </c>
    </row>
    <row r="15" spans="1:17">
      <c r="A15" s="9" t="s">
        <v>80</v>
      </c>
      <c r="B15" s="1" t="s">
        <v>18</v>
      </c>
      <c r="C15" s="31" t="s">
        <v>29</v>
      </c>
      <c r="D15" s="33" t="s">
        <v>75</v>
      </c>
      <c r="E15" s="33" t="s">
        <v>76</v>
      </c>
      <c r="F15" s="34">
        <v>6401.1277209546297</v>
      </c>
      <c r="I15" s="28" t="s">
        <v>15</v>
      </c>
      <c r="J15" s="29" t="s">
        <v>51</v>
      </c>
      <c r="K15" s="33" t="s">
        <v>93</v>
      </c>
      <c r="L15" s="37">
        <v>45315</v>
      </c>
      <c r="M15" s="37">
        <v>45315</v>
      </c>
      <c r="N15" s="1" t="s">
        <v>17</v>
      </c>
      <c r="O15" s="4">
        <v>3.8130000000000002</v>
      </c>
      <c r="P15" s="30" t="s">
        <v>81</v>
      </c>
      <c r="Q15" s="30" t="s">
        <v>35</v>
      </c>
    </row>
    <row r="16" spans="1:17">
      <c r="A16" s="9" t="s">
        <v>80</v>
      </c>
      <c r="B16" s="1" t="s">
        <v>18</v>
      </c>
      <c r="C16" s="31" t="s">
        <v>29</v>
      </c>
      <c r="D16" s="33" t="s">
        <v>75</v>
      </c>
      <c r="E16" s="33" t="s">
        <v>76</v>
      </c>
      <c r="G16" s="34">
        <v>4964.5948072383944</v>
      </c>
      <c r="I16" s="28" t="s">
        <v>15</v>
      </c>
      <c r="J16" s="29" t="s">
        <v>51</v>
      </c>
      <c r="K16" s="33" t="s">
        <v>94</v>
      </c>
      <c r="L16" s="37">
        <v>45320</v>
      </c>
      <c r="M16" s="37">
        <v>45320</v>
      </c>
      <c r="N16" s="1" t="s">
        <v>17</v>
      </c>
      <c r="O16" s="4">
        <v>3.8130000000000002</v>
      </c>
      <c r="P16" s="30" t="s">
        <v>81</v>
      </c>
      <c r="Q16" s="30" t="s">
        <v>35</v>
      </c>
    </row>
    <row r="17" spans="1:17">
      <c r="A17" s="9" t="s">
        <v>80</v>
      </c>
      <c r="B17" s="1" t="s">
        <v>18</v>
      </c>
      <c r="C17" s="31" t="s">
        <v>29</v>
      </c>
      <c r="D17" s="33" t="s">
        <v>75</v>
      </c>
      <c r="E17" s="33" t="s">
        <v>76</v>
      </c>
      <c r="F17" s="34">
        <v>677.41935483870998</v>
      </c>
      <c r="I17" s="28" t="s">
        <v>15</v>
      </c>
      <c r="J17" s="29" t="s">
        <v>51</v>
      </c>
      <c r="K17" s="33" t="s">
        <v>32</v>
      </c>
      <c r="L17" s="37">
        <v>45322</v>
      </c>
      <c r="M17" s="37">
        <v>45322</v>
      </c>
      <c r="N17" s="1" t="s">
        <v>17</v>
      </c>
      <c r="O17" s="4">
        <v>3.8130000000000002</v>
      </c>
      <c r="P17" s="30" t="s">
        <v>81</v>
      </c>
      <c r="Q17" s="30" t="s">
        <v>35</v>
      </c>
    </row>
    <row r="18" spans="1:17">
      <c r="A18" s="9" t="s">
        <v>80</v>
      </c>
      <c r="B18" s="1" t="s">
        <v>18</v>
      </c>
      <c r="C18" s="31" t="s">
        <v>29</v>
      </c>
      <c r="D18" s="33" t="s">
        <v>75</v>
      </c>
      <c r="E18" s="33" t="s">
        <v>76</v>
      </c>
      <c r="F18" s="34">
        <v>25373.721479150299</v>
      </c>
      <c r="I18" s="28" t="s">
        <v>15</v>
      </c>
      <c r="J18" s="29" t="s">
        <v>51</v>
      </c>
      <c r="K18" s="33" t="s">
        <v>95</v>
      </c>
      <c r="L18" s="37">
        <v>45338</v>
      </c>
      <c r="M18" s="37">
        <v>45338</v>
      </c>
      <c r="N18" s="1" t="s">
        <v>17</v>
      </c>
      <c r="O18" s="4">
        <v>3.8130000000000002</v>
      </c>
      <c r="P18" s="30" t="s">
        <v>81</v>
      </c>
      <c r="Q18" s="30" t="s">
        <v>35</v>
      </c>
    </row>
    <row r="19" spans="1:17">
      <c r="A19" s="9" t="s">
        <v>80</v>
      </c>
      <c r="B19" s="1" t="s">
        <v>18</v>
      </c>
      <c r="C19" s="31" t="s">
        <v>29</v>
      </c>
      <c r="D19" s="33" t="s">
        <v>75</v>
      </c>
      <c r="E19" s="33" t="s">
        <v>76</v>
      </c>
      <c r="F19" s="34">
        <v>14921.321793863101</v>
      </c>
      <c r="I19" s="28" t="s">
        <v>15</v>
      </c>
      <c r="J19" s="29" t="s">
        <v>51</v>
      </c>
      <c r="K19" s="33" t="s">
        <v>96</v>
      </c>
      <c r="L19" s="37">
        <v>45350</v>
      </c>
      <c r="M19" s="37">
        <v>45350</v>
      </c>
      <c r="N19" s="1" t="s">
        <v>17</v>
      </c>
      <c r="O19" s="4">
        <v>3.8130000000000002</v>
      </c>
      <c r="P19" s="30" t="s">
        <v>81</v>
      </c>
      <c r="Q19" s="30" t="s">
        <v>35</v>
      </c>
    </row>
    <row r="20" spans="1:17">
      <c r="A20" s="9" t="s">
        <v>80</v>
      </c>
      <c r="B20" s="1" t="s">
        <v>18</v>
      </c>
      <c r="C20" s="31" t="s">
        <v>29</v>
      </c>
      <c r="D20" s="33" t="s">
        <v>75</v>
      </c>
      <c r="E20" s="33" t="s">
        <v>76</v>
      </c>
      <c r="F20" s="34">
        <v>1584.57907159717</v>
      </c>
      <c r="I20" s="28" t="s">
        <v>15</v>
      </c>
      <c r="J20" s="29" t="s">
        <v>51</v>
      </c>
      <c r="K20" s="33" t="s">
        <v>32</v>
      </c>
      <c r="L20" s="37">
        <v>45351</v>
      </c>
      <c r="M20" s="37">
        <v>45351</v>
      </c>
      <c r="N20" s="1" t="s">
        <v>17</v>
      </c>
      <c r="O20" s="4">
        <v>3.8130000000000002</v>
      </c>
      <c r="P20" s="30" t="s">
        <v>81</v>
      </c>
      <c r="Q20" s="30" t="s">
        <v>35</v>
      </c>
    </row>
    <row r="21" spans="1:17">
      <c r="A21" s="9" t="s">
        <v>80</v>
      </c>
      <c r="B21" s="1" t="s">
        <v>18</v>
      </c>
      <c r="C21" s="31" t="s">
        <v>29</v>
      </c>
      <c r="D21" s="33" t="s">
        <v>75</v>
      </c>
      <c r="E21" s="33" t="s">
        <v>76</v>
      </c>
      <c r="G21" s="34">
        <v>5809.5987411487013</v>
      </c>
      <c r="I21" s="28" t="s">
        <v>15</v>
      </c>
      <c r="J21" s="29" t="s">
        <v>51</v>
      </c>
      <c r="K21" s="33" t="s">
        <v>97</v>
      </c>
      <c r="L21" s="37">
        <v>45363</v>
      </c>
      <c r="M21" s="37">
        <v>45363</v>
      </c>
      <c r="N21" s="1" t="s">
        <v>17</v>
      </c>
      <c r="O21" s="4">
        <v>3.8130000000000002</v>
      </c>
      <c r="P21" s="30" t="s">
        <v>81</v>
      </c>
      <c r="Q21" s="30" t="s">
        <v>35</v>
      </c>
    </row>
    <row r="22" spans="1:17">
      <c r="A22" s="9" t="s">
        <v>80</v>
      </c>
      <c r="B22" s="1" t="s">
        <v>18</v>
      </c>
      <c r="C22" s="31" t="s">
        <v>29</v>
      </c>
      <c r="D22" s="33" t="s">
        <v>75</v>
      </c>
      <c r="E22" s="33" t="s">
        <v>76</v>
      </c>
      <c r="G22" s="34">
        <v>15429.32074482035</v>
      </c>
      <c r="I22" s="28" t="s">
        <v>15</v>
      </c>
      <c r="J22" s="29" t="s">
        <v>51</v>
      </c>
      <c r="K22" s="33" t="s">
        <v>98</v>
      </c>
      <c r="L22" s="37">
        <v>45366</v>
      </c>
      <c r="M22" s="37">
        <v>45366</v>
      </c>
      <c r="N22" s="1" t="s">
        <v>17</v>
      </c>
      <c r="O22" s="4">
        <v>3.8130000000000002</v>
      </c>
      <c r="P22" s="30" t="s">
        <v>81</v>
      </c>
      <c r="Q22" s="30" t="s">
        <v>35</v>
      </c>
    </row>
    <row r="23" spans="1:17">
      <c r="A23" s="9" t="s">
        <v>80</v>
      </c>
      <c r="B23" s="1" t="s">
        <v>18</v>
      </c>
      <c r="C23" s="31" t="s">
        <v>29</v>
      </c>
      <c r="D23" s="33" t="s">
        <v>75</v>
      </c>
      <c r="E23" s="33" t="s">
        <v>76</v>
      </c>
      <c r="G23" s="34">
        <v>9687.9097823236298</v>
      </c>
      <c r="I23" s="28" t="s">
        <v>15</v>
      </c>
      <c r="J23" s="29" t="s">
        <v>51</v>
      </c>
      <c r="K23" s="33" t="s">
        <v>99</v>
      </c>
      <c r="L23" s="37">
        <v>45376</v>
      </c>
      <c r="M23" s="37">
        <v>45376</v>
      </c>
      <c r="N23" s="1" t="s">
        <v>17</v>
      </c>
      <c r="O23" s="4">
        <v>3.8130000000000002</v>
      </c>
      <c r="P23" s="30" t="s">
        <v>81</v>
      </c>
      <c r="Q23" s="30" t="s">
        <v>35</v>
      </c>
    </row>
    <row r="24" spans="1:17">
      <c r="A24" s="9" t="s">
        <v>80</v>
      </c>
      <c r="B24" s="1" t="s">
        <v>18</v>
      </c>
      <c r="C24" s="31" t="s">
        <v>29</v>
      </c>
      <c r="D24" s="33" t="s">
        <v>75</v>
      </c>
      <c r="E24" s="33" t="s">
        <v>76</v>
      </c>
      <c r="F24" s="34">
        <v>3909.7823236296899</v>
      </c>
      <c r="I24" s="28" t="s">
        <v>15</v>
      </c>
      <c r="J24" s="29" t="s">
        <v>51</v>
      </c>
      <c r="K24" s="33" t="s">
        <v>100</v>
      </c>
      <c r="L24" s="37">
        <v>45378</v>
      </c>
      <c r="M24" s="37">
        <v>45378</v>
      </c>
      <c r="N24" s="1" t="s">
        <v>17</v>
      </c>
      <c r="O24" s="4">
        <v>3.8130000000000002</v>
      </c>
      <c r="P24" s="30" t="s">
        <v>81</v>
      </c>
      <c r="Q24" s="30" t="s">
        <v>35</v>
      </c>
    </row>
    <row r="25" spans="1:17">
      <c r="A25" s="9" t="s">
        <v>80</v>
      </c>
      <c r="B25" s="1" t="s">
        <v>18</v>
      </c>
      <c r="C25" s="31" t="s">
        <v>29</v>
      </c>
      <c r="D25" s="33" t="s">
        <v>75</v>
      </c>
      <c r="E25" s="33" t="s">
        <v>76</v>
      </c>
      <c r="F25" s="34">
        <v>4887.2279045371097</v>
      </c>
      <c r="I25" s="28" t="s">
        <v>15</v>
      </c>
      <c r="J25" s="29" t="s">
        <v>51</v>
      </c>
      <c r="K25" s="33" t="s">
        <v>101</v>
      </c>
      <c r="L25" s="37">
        <v>45378</v>
      </c>
      <c r="M25" s="37">
        <v>45378</v>
      </c>
      <c r="N25" s="1" t="s">
        <v>17</v>
      </c>
      <c r="O25" s="4">
        <v>3.8130000000000002</v>
      </c>
      <c r="P25" s="30" t="s">
        <v>81</v>
      </c>
      <c r="Q25" s="30" t="s">
        <v>35</v>
      </c>
    </row>
    <row r="26" spans="1:17">
      <c r="A26" s="9" t="s">
        <v>80</v>
      </c>
      <c r="B26" s="1" t="s">
        <v>18</v>
      </c>
      <c r="C26" s="31" t="s">
        <v>29</v>
      </c>
      <c r="D26" s="33" t="s">
        <v>75</v>
      </c>
      <c r="E26" s="33" t="s">
        <v>76</v>
      </c>
      <c r="F26" s="34">
        <v>38751.639129294497</v>
      </c>
      <c r="I26" s="28" t="s">
        <v>15</v>
      </c>
      <c r="J26" s="29" t="s">
        <v>51</v>
      </c>
      <c r="K26" s="33" t="s">
        <v>102</v>
      </c>
      <c r="L26" s="37">
        <v>45386</v>
      </c>
      <c r="M26" s="37">
        <v>45386</v>
      </c>
      <c r="N26" s="1" t="s">
        <v>17</v>
      </c>
      <c r="O26" s="4">
        <v>3.8130000000000002</v>
      </c>
      <c r="P26" s="30" t="s">
        <v>81</v>
      </c>
      <c r="Q26" s="30" t="s">
        <v>35</v>
      </c>
    </row>
    <row r="27" spans="1:17">
      <c r="A27" s="9" t="s">
        <v>80</v>
      </c>
      <c r="B27" s="1" t="s">
        <v>18</v>
      </c>
      <c r="C27" s="31" t="s">
        <v>29</v>
      </c>
      <c r="D27" s="33" t="s">
        <v>75</v>
      </c>
      <c r="E27" s="33" t="s">
        <v>76</v>
      </c>
      <c r="G27" s="34">
        <v>1930.7631785995279</v>
      </c>
      <c r="I27" s="28" t="s">
        <v>15</v>
      </c>
      <c r="J27" s="29" t="s">
        <v>51</v>
      </c>
      <c r="K27" s="33" t="s">
        <v>103</v>
      </c>
      <c r="L27" s="37">
        <v>45391</v>
      </c>
      <c r="M27" s="37">
        <v>45391</v>
      </c>
      <c r="N27" s="1" t="s">
        <v>17</v>
      </c>
      <c r="O27" s="4">
        <v>3.8130000000000002</v>
      </c>
      <c r="P27" s="30" t="s">
        <v>81</v>
      </c>
      <c r="Q27" s="30" t="s">
        <v>35</v>
      </c>
    </row>
    <row r="28" spans="1:17">
      <c r="A28" s="9" t="s">
        <v>80</v>
      </c>
      <c r="B28" s="1" t="s">
        <v>18</v>
      </c>
      <c r="C28" s="31" t="s">
        <v>29</v>
      </c>
      <c r="D28" s="33" t="s">
        <v>75</v>
      </c>
      <c r="E28" s="33" t="s">
        <v>76</v>
      </c>
      <c r="G28" s="34">
        <v>4864.9357461316549</v>
      </c>
      <c r="I28" s="28" t="s">
        <v>15</v>
      </c>
      <c r="J28" s="29" t="s">
        <v>51</v>
      </c>
      <c r="K28" s="33" t="s">
        <v>104</v>
      </c>
      <c r="L28" s="37">
        <v>45393</v>
      </c>
      <c r="M28" s="37">
        <v>45393</v>
      </c>
      <c r="N28" s="1" t="s">
        <v>17</v>
      </c>
      <c r="O28" s="4">
        <v>3.8130000000000002</v>
      </c>
      <c r="P28" s="30" t="s">
        <v>81</v>
      </c>
      <c r="Q28" s="30" t="s">
        <v>35</v>
      </c>
    </row>
    <row r="29" spans="1:17">
      <c r="A29" s="9" t="s">
        <v>80</v>
      </c>
      <c r="B29" s="1" t="s">
        <v>18</v>
      </c>
      <c r="C29" s="31" t="s">
        <v>29</v>
      </c>
      <c r="D29" s="33" t="s">
        <v>75</v>
      </c>
      <c r="E29" s="33" t="s">
        <v>76</v>
      </c>
      <c r="F29" s="34">
        <v>983.21531602412801</v>
      </c>
      <c r="I29" s="28" t="s">
        <v>15</v>
      </c>
      <c r="J29" s="29" t="s">
        <v>51</v>
      </c>
      <c r="K29" s="33" t="s">
        <v>105</v>
      </c>
      <c r="L29" s="37">
        <v>45400</v>
      </c>
      <c r="M29" s="37">
        <v>45400</v>
      </c>
      <c r="N29" s="1" t="s">
        <v>17</v>
      </c>
      <c r="O29" s="4">
        <v>3.8130000000000002</v>
      </c>
      <c r="P29" s="30" t="s">
        <v>81</v>
      </c>
      <c r="Q29" s="30" t="s">
        <v>35</v>
      </c>
    </row>
    <row r="30" spans="1:17">
      <c r="A30" s="9" t="s">
        <v>80</v>
      </c>
      <c r="B30" s="1" t="s">
        <v>18</v>
      </c>
      <c r="C30" s="31" t="s">
        <v>29</v>
      </c>
      <c r="D30" s="33" t="s">
        <v>75</v>
      </c>
      <c r="E30" s="33" t="s">
        <v>76</v>
      </c>
      <c r="F30" s="34">
        <v>7865.7225281930196</v>
      </c>
      <c r="I30" s="28" t="s">
        <v>15</v>
      </c>
      <c r="J30" s="29" t="s">
        <v>51</v>
      </c>
      <c r="K30" s="33" t="s">
        <v>106</v>
      </c>
      <c r="L30" s="37">
        <v>45400</v>
      </c>
      <c r="M30" s="37">
        <v>45400</v>
      </c>
      <c r="N30" s="1" t="s">
        <v>17</v>
      </c>
      <c r="O30" s="4">
        <v>3.8130000000000002</v>
      </c>
      <c r="P30" s="30" t="s">
        <v>81</v>
      </c>
      <c r="Q30" s="30" t="s">
        <v>35</v>
      </c>
    </row>
    <row r="31" spans="1:17">
      <c r="A31" s="9" t="s">
        <v>80</v>
      </c>
      <c r="B31" s="1" t="s">
        <v>18</v>
      </c>
      <c r="C31" s="31" t="s">
        <v>29</v>
      </c>
      <c r="D31" s="33" t="s">
        <v>75</v>
      </c>
      <c r="E31" s="33" t="s">
        <v>76</v>
      </c>
      <c r="F31" s="34">
        <v>7855.2321007081</v>
      </c>
      <c r="I31" s="28" t="s">
        <v>15</v>
      </c>
      <c r="J31" s="29" t="s">
        <v>51</v>
      </c>
      <c r="K31" s="33" t="s">
        <v>107</v>
      </c>
      <c r="L31" s="37">
        <v>45401</v>
      </c>
      <c r="M31" s="37">
        <v>45401</v>
      </c>
      <c r="N31" s="1" t="s">
        <v>17</v>
      </c>
      <c r="O31" s="4">
        <v>3.8130000000000002</v>
      </c>
      <c r="P31" s="30" t="s">
        <v>81</v>
      </c>
      <c r="Q31" s="30" t="s">
        <v>35</v>
      </c>
    </row>
    <row r="32" spans="1:17">
      <c r="A32" s="9" t="s">
        <v>80</v>
      </c>
      <c r="B32" s="1" t="s">
        <v>18</v>
      </c>
      <c r="C32" s="31" t="s">
        <v>29</v>
      </c>
      <c r="D32" s="33" t="s">
        <v>75</v>
      </c>
      <c r="E32" s="33" t="s">
        <v>76</v>
      </c>
      <c r="F32" s="34">
        <v>17476.003147128202</v>
      </c>
      <c r="I32" s="28" t="s">
        <v>15</v>
      </c>
      <c r="J32" s="29" t="s">
        <v>51</v>
      </c>
      <c r="K32" s="33" t="s">
        <v>108</v>
      </c>
      <c r="L32" s="37">
        <v>45404</v>
      </c>
      <c r="M32" s="37">
        <v>45404</v>
      </c>
      <c r="N32" s="1" t="s">
        <v>17</v>
      </c>
      <c r="O32" s="4">
        <v>3.8130000000000002</v>
      </c>
      <c r="P32" s="30" t="s">
        <v>81</v>
      </c>
      <c r="Q32" s="30" t="s">
        <v>35</v>
      </c>
    </row>
    <row r="33" spans="1:17">
      <c r="A33" s="9" t="s">
        <v>80</v>
      </c>
      <c r="B33" s="1" t="s">
        <v>18</v>
      </c>
      <c r="C33" s="31" t="s">
        <v>29</v>
      </c>
      <c r="D33" s="33" t="s">
        <v>75</v>
      </c>
      <c r="E33" s="33" t="s">
        <v>76</v>
      </c>
      <c r="F33" s="34">
        <v>9766.5879884605292</v>
      </c>
      <c r="I33" s="28" t="s">
        <v>15</v>
      </c>
      <c r="J33" s="29" t="s">
        <v>51</v>
      </c>
      <c r="K33" s="33" t="s">
        <v>109</v>
      </c>
      <c r="L33" s="37">
        <v>45407</v>
      </c>
      <c r="M33" s="37">
        <v>45407</v>
      </c>
      <c r="N33" s="1" t="s">
        <v>17</v>
      </c>
      <c r="O33" s="4">
        <v>3.8130000000000002</v>
      </c>
      <c r="P33" s="30" t="s">
        <v>81</v>
      </c>
      <c r="Q33" s="30" t="s">
        <v>35</v>
      </c>
    </row>
    <row r="34" spans="1:17">
      <c r="A34" s="9" t="s">
        <v>80</v>
      </c>
      <c r="B34" s="1" t="s">
        <v>18</v>
      </c>
      <c r="C34" s="31" t="s">
        <v>29</v>
      </c>
      <c r="D34" s="33" t="s">
        <v>75</v>
      </c>
      <c r="E34" s="33" t="s">
        <v>76</v>
      </c>
      <c r="F34" s="34">
        <v>9850.5114083398894</v>
      </c>
      <c r="I34" s="28" t="s">
        <v>15</v>
      </c>
      <c r="J34" s="29" t="s">
        <v>51</v>
      </c>
      <c r="K34" s="33" t="s">
        <v>110</v>
      </c>
      <c r="L34" s="37">
        <v>45411</v>
      </c>
      <c r="M34" s="37">
        <v>45411</v>
      </c>
      <c r="N34" s="1" t="s">
        <v>17</v>
      </c>
      <c r="O34" s="4">
        <v>3.8130000000000002</v>
      </c>
      <c r="P34" s="30" t="s">
        <v>81</v>
      </c>
      <c r="Q34" s="30" t="s">
        <v>35</v>
      </c>
    </row>
    <row r="35" spans="1:17">
      <c r="A35" s="9" t="s">
        <v>80</v>
      </c>
      <c r="B35" s="1" t="s">
        <v>18</v>
      </c>
      <c r="C35" s="31" t="s">
        <v>29</v>
      </c>
      <c r="D35" s="33" t="s">
        <v>75</v>
      </c>
      <c r="E35" s="33" t="s">
        <v>76</v>
      </c>
      <c r="F35" s="34">
        <v>10490.427484919999</v>
      </c>
      <c r="I35" s="28" t="s">
        <v>15</v>
      </c>
      <c r="J35" s="29" t="s">
        <v>51</v>
      </c>
      <c r="K35" s="33" t="s">
        <v>111</v>
      </c>
      <c r="L35" s="37">
        <v>45412</v>
      </c>
      <c r="M35" s="37">
        <v>45412</v>
      </c>
      <c r="N35" s="1" t="s">
        <v>17</v>
      </c>
      <c r="O35" s="4">
        <v>3.8130000000000002</v>
      </c>
      <c r="P35" s="30" t="s">
        <v>81</v>
      </c>
      <c r="Q35" s="30" t="s">
        <v>35</v>
      </c>
    </row>
    <row r="36" spans="1:17">
      <c r="A36" s="9" t="s">
        <v>80</v>
      </c>
      <c r="B36" s="1" t="s">
        <v>18</v>
      </c>
      <c r="C36" s="31" t="s">
        <v>29</v>
      </c>
      <c r="D36" s="33" t="s">
        <v>75</v>
      </c>
      <c r="E36" s="33" t="s">
        <v>76</v>
      </c>
      <c r="F36" s="34">
        <v>9850.5114083398894</v>
      </c>
      <c r="I36" s="28" t="s">
        <v>15</v>
      </c>
      <c r="J36" s="29" t="s">
        <v>51</v>
      </c>
      <c r="K36" s="33" t="s">
        <v>112</v>
      </c>
      <c r="L36" s="37">
        <v>45453</v>
      </c>
      <c r="M36" s="37">
        <v>45453</v>
      </c>
      <c r="N36" s="1" t="s">
        <v>17</v>
      </c>
      <c r="O36" s="4">
        <v>3.8130000000000002</v>
      </c>
      <c r="P36" s="30" t="s">
        <v>81</v>
      </c>
      <c r="Q36" s="30" t="s">
        <v>35</v>
      </c>
    </row>
    <row r="37" spans="1:17">
      <c r="A37" s="9" t="s">
        <v>80</v>
      </c>
      <c r="B37" s="1" t="s">
        <v>18</v>
      </c>
      <c r="C37" s="31" t="s">
        <v>29</v>
      </c>
      <c r="D37" s="33" t="s">
        <v>75</v>
      </c>
      <c r="E37" s="33" t="s">
        <v>76</v>
      </c>
      <c r="F37" s="34">
        <v>1987.4114870180999</v>
      </c>
      <c r="I37" s="28" t="s">
        <v>15</v>
      </c>
      <c r="J37" s="29" t="s">
        <v>51</v>
      </c>
      <c r="K37" s="33" t="s">
        <v>113</v>
      </c>
      <c r="L37" s="37">
        <v>45462</v>
      </c>
      <c r="M37" s="37">
        <v>45462</v>
      </c>
      <c r="N37" s="1" t="s">
        <v>17</v>
      </c>
      <c r="O37" s="4">
        <v>3.8130000000000002</v>
      </c>
      <c r="P37" s="30" t="s">
        <v>81</v>
      </c>
      <c r="Q37" s="30" t="s">
        <v>35</v>
      </c>
    </row>
    <row r="38" spans="1:17">
      <c r="A38" s="9" t="s">
        <v>80</v>
      </c>
      <c r="B38" s="1" t="s">
        <v>18</v>
      </c>
      <c r="C38" s="31" t="s">
        <v>29</v>
      </c>
      <c r="D38" s="33" t="s">
        <v>75</v>
      </c>
      <c r="E38" s="33" t="s">
        <v>76</v>
      </c>
      <c r="G38" s="34">
        <v>19916.07658012064</v>
      </c>
      <c r="I38" s="28" t="s">
        <v>15</v>
      </c>
      <c r="J38" s="29" t="s">
        <v>51</v>
      </c>
      <c r="K38" s="33" t="s">
        <v>114</v>
      </c>
      <c r="L38" s="37">
        <v>45481</v>
      </c>
      <c r="M38" s="37">
        <v>45481</v>
      </c>
      <c r="N38" s="1" t="s">
        <v>17</v>
      </c>
      <c r="O38" s="4">
        <v>3.8130000000000002</v>
      </c>
      <c r="P38" s="30" t="s">
        <v>81</v>
      </c>
      <c r="Q38" s="30" t="s">
        <v>35</v>
      </c>
    </row>
    <row r="39" spans="1:17" s="19" customFormat="1">
      <c r="A39" s="16" t="s">
        <v>79</v>
      </c>
      <c r="B39" s="17" t="s">
        <v>21</v>
      </c>
      <c r="C39" s="32" t="s">
        <v>29</v>
      </c>
      <c r="D39" s="35" t="s">
        <v>77</v>
      </c>
      <c r="E39" s="35" t="s">
        <v>78</v>
      </c>
      <c r="F39" s="36">
        <v>11548.255966430601</v>
      </c>
      <c r="G39" s="18"/>
      <c r="H39" s="17"/>
      <c r="I39" s="28" t="s">
        <v>15</v>
      </c>
      <c r="J39" s="29" t="s">
        <v>51</v>
      </c>
      <c r="K39" s="33" t="s">
        <v>82</v>
      </c>
      <c r="L39" s="37">
        <v>45327</v>
      </c>
      <c r="M39" s="37">
        <v>45327</v>
      </c>
      <c r="N39" s="1" t="s">
        <v>17</v>
      </c>
      <c r="O39" s="4">
        <v>3.8130000000000002</v>
      </c>
      <c r="P39" s="30" t="s">
        <v>81</v>
      </c>
      <c r="Q39" s="30" t="s">
        <v>35</v>
      </c>
    </row>
    <row r="40" spans="1:17" s="19" customFormat="1">
      <c r="A40" s="16" t="s">
        <v>79</v>
      </c>
      <c r="B40" s="17" t="s">
        <v>21</v>
      </c>
      <c r="C40" s="32" t="s">
        <v>29</v>
      </c>
      <c r="D40" s="35" t="s">
        <v>77</v>
      </c>
      <c r="E40" s="35" t="s">
        <v>78</v>
      </c>
      <c r="F40" s="36">
        <v>1542.2239706268031</v>
      </c>
      <c r="G40" s="18"/>
      <c r="H40" s="17"/>
      <c r="I40" s="28" t="s">
        <v>15</v>
      </c>
      <c r="J40" s="29" t="s">
        <v>51</v>
      </c>
      <c r="K40" s="33" t="s">
        <v>32</v>
      </c>
      <c r="L40" s="37">
        <v>45351</v>
      </c>
      <c r="M40" s="37">
        <v>45351</v>
      </c>
      <c r="N40" s="1" t="s">
        <v>17</v>
      </c>
      <c r="O40" s="4">
        <v>3.8130000000000002</v>
      </c>
      <c r="P40" s="30" t="s">
        <v>81</v>
      </c>
      <c r="Q40" s="30" t="s">
        <v>35</v>
      </c>
    </row>
    <row r="41" spans="1:17" s="19" customFormat="1">
      <c r="A41" s="16" t="s">
        <v>79</v>
      </c>
      <c r="B41" s="17" t="s">
        <v>21</v>
      </c>
      <c r="C41" s="32" t="s">
        <v>29</v>
      </c>
      <c r="D41" s="35" t="s">
        <v>77</v>
      </c>
      <c r="E41" s="35" t="s">
        <v>78</v>
      </c>
      <c r="F41" s="18"/>
      <c r="G41" s="36">
        <v>2931.5499606609001</v>
      </c>
      <c r="H41" s="17"/>
      <c r="I41" s="28" t="s">
        <v>15</v>
      </c>
      <c r="J41" s="29" t="s">
        <v>51</v>
      </c>
      <c r="K41" s="33" t="s">
        <v>83</v>
      </c>
      <c r="L41" s="37">
        <v>45359</v>
      </c>
      <c r="M41" s="37">
        <v>45359</v>
      </c>
      <c r="N41" s="1" t="s">
        <v>17</v>
      </c>
      <c r="O41" s="4">
        <v>3.8130000000000002</v>
      </c>
      <c r="P41" s="30" t="s">
        <v>81</v>
      </c>
      <c r="Q41" s="30" t="s">
        <v>35</v>
      </c>
    </row>
    <row r="42" spans="1:17" s="19" customFormat="1">
      <c r="A42" s="16" t="s">
        <v>79</v>
      </c>
      <c r="B42" s="17" t="s">
        <v>21</v>
      </c>
      <c r="C42" s="32" t="s">
        <v>29</v>
      </c>
      <c r="D42" s="35" t="s">
        <v>77</v>
      </c>
      <c r="E42" s="35" t="s">
        <v>78</v>
      </c>
      <c r="F42" s="18"/>
      <c r="G42" s="36">
        <v>4846.5774980330398</v>
      </c>
      <c r="H42" s="17"/>
      <c r="I42" s="28" t="s">
        <v>15</v>
      </c>
      <c r="J42" s="29" t="s">
        <v>51</v>
      </c>
      <c r="K42" s="33" t="s">
        <v>84</v>
      </c>
      <c r="L42" s="37">
        <v>45362</v>
      </c>
      <c r="M42" s="37">
        <v>45362</v>
      </c>
      <c r="N42" s="1" t="s">
        <v>17</v>
      </c>
      <c r="O42" s="4">
        <v>3.8130000000000002</v>
      </c>
      <c r="P42" s="30" t="s">
        <v>81</v>
      </c>
      <c r="Q42" s="30" t="s">
        <v>35</v>
      </c>
    </row>
    <row r="43" spans="1:17" s="19" customFormat="1">
      <c r="A43" s="16" t="s">
        <v>79</v>
      </c>
      <c r="B43" s="17" t="s">
        <v>21</v>
      </c>
      <c r="C43" s="32" t="s">
        <v>29</v>
      </c>
      <c r="D43" s="35" t="s">
        <v>77</v>
      </c>
      <c r="E43" s="35" t="s">
        <v>78</v>
      </c>
      <c r="F43" s="34">
        <v>965.38158929976396</v>
      </c>
      <c r="G43" s="18"/>
      <c r="H43" s="17"/>
      <c r="I43" s="28" t="s">
        <v>15</v>
      </c>
      <c r="J43" s="29" t="s">
        <v>51</v>
      </c>
      <c r="K43" s="33" t="s">
        <v>85</v>
      </c>
      <c r="L43" s="37">
        <v>45391</v>
      </c>
      <c r="M43" s="37">
        <v>45391</v>
      </c>
      <c r="N43" s="1" t="s">
        <v>17</v>
      </c>
      <c r="O43" s="4">
        <v>3.8130000000000002</v>
      </c>
      <c r="P43" s="30" t="s">
        <v>81</v>
      </c>
      <c r="Q43" s="30" t="s">
        <v>35</v>
      </c>
    </row>
    <row r="44" spans="1:17" s="19" customFormat="1">
      <c r="A44" s="16" t="s">
        <v>79</v>
      </c>
      <c r="B44" s="17" t="s">
        <v>21</v>
      </c>
      <c r="C44" s="32" t="s">
        <v>29</v>
      </c>
      <c r="D44" s="35" t="s">
        <v>77</v>
      </c>
      <c r="E44" s="35" t="s">
        <v>78</v>
      </c>
      <c r="F44" s="34">
        <v>52720.579596118543</v>
      </c>
      <c r="G44" s="18"/>
      <c r="H44" s="17"/>
      <c r="I44" s="28" t="s">
        <v>15</v>
      </c>
      <c r="J44" s="29" t="s">
        <v>51</v>
      </c>
      <c r="K44" s="33" t="s">
        <v>86</v>
      </c>
      <c r="L44" s="37">
        <v>45391</v>
      </c>
      <c r="M44" s="37">
        <v>45391</v>
      </c>
      <c r="N44" s="1" t="s">
        <v>17</v>
      </c>
      <c r="O44" s="4">
        <v>3.8130000000000002</v>
      </c>
      <c r="P44" s="30" t="s">
        <v>81</v>
      </c>
      <c r="Q44" s="30" t="s">
        <v>35</v>
      </c>
    </row>
    <row r="45" spans="1:17">
      <c r="A45" s="9" t="s">
        <v>79</v>
      </c>
      <c r="B45" s="1" t="s">
        <v>21</v>
      </c>
      <c r="C45" s="31" t="s">
        <v>29</v>
      </c>
      <c r="D45" s="33" t="s">
        <v>77</v>
      </c>
      <c r="E45" s="33" t="s">
        <v>78</v>
      </c>
      <c r="F45" s="34">
        <v>2380.8916863362183</v>
      </c>
      <c r="I45" s="28" t="s">
        <v>15</v>
      </c>
      <c r="J45" s="29" t="s">
        <v>51</v>
      </c>
      <c r="K45" s="33" t="s">
        <v>32</v>
      </c>
      <c r="L45" s="37">
        <v>45412</v>
      </c>
      <c r="M45" s="37">
        <v>45412</v>
      </c>
      <c r="N45" s="1" t="s">
        <v>17</v>
      </c>
      <c r="O45" s="4">
        <v>3.8130000000000002</v>
      </c>
      <c r="P45" s="30" t="s">
        <v>81</v>
      </c>
      <c r="Q45" s="30" t="s">
        <v>35</v>
      </c>
    </row>
    <row r="46" spans="1:17">
      <c r="A46" s="9" t="s">
        <v>79</v>
      </c>
      <c r="B46" s="1" t="s">
        <v>21</v>
      </c>
      <c r="C46" s="31" t="s">
        <v>29</v>
      </c>
      <c r="D46" s="33" t="s">
        <v>77</v>
      </c>
      <c r="E46" s="33" t="s">
        <v>78</v>
      </c>
      <c r="F46" s="34">
        <v>979.28140571728295</v>
      </c>
      <c r="I46" s="28" t="s">
        <v>15</v>
      </c>
      <c r="J46" s="29" t="s">
        <v>51</v>
      </c>
      <c r="K46" s="33" t="s">
        <v>87</v>
      </c>
      <c r="L46" s="37">
        <v>45412</v>
      </c>
      <c r="M46" s="37">
        <v>45412</v>
      </c>
      <c r="N46" s="1" t="s">
        <v>17</v>
      </c>
      <c r="O46" s="4">
        <v>3.8130000000000002</v>
      </c>
      <c r="P46" s="30" t="s">
        <v>81</v>
      </c>
      <c r="Q46" s="30" t="s">
        <v>35</v>
      </c>
    </row>
    <row r="47" spans="1:17">
      <c r="A47" s="9" t="s">
        <v>79</v>
      </c>
      <c r="B47" s="1" t="s">
        <v>21</v>
      </c>
      <c r="C47" s="31" t="s">
        <v>29</v>
      </c>
      <c r="D47" s="33" t="s">
        <v>77</v>
      </c>
      <c r="E47" s="33" t="s">
        <v>78</v>
      </c>
      <c r="F47" s="34">
        <v>1986.3624442696039</v>
      </c>
      <c r="I47" s="28" t="s">
        <v>15</v>
      </c>
      <c r="J47" s="29" t="s">
        <v>51</v>
      </c>
      <c r="K47" s="33" t="s">
        <v>88</v>
      </c>
      <c r="L47" s="37">
        <v>45455</v>
      </c>
      <c r="M47" s="37">
        <v>45455</v>
      </c>
      <c r="N47" s="1" t="s">
        <v>17</v>
      </c>
      <c r="O47" s="4">
        <v>3.8130000000000002</v>
      </c>
      <c r="P47" s="30" t="s">
        <v>81</v>
      </c>
      <c r="Q47" s="30" t="s">
        <v>35</v>
      </c>
    </row>
    <row r="48" spans="1:17">
      <c r="A48" s="9" t="s">
        <v>79</v>
      </c>
      <c r="B48" s="1" t="s">
        <v>21</v>
      </c>
      <c r="C48" s="31" t="s">
        <v>29</v>
      </c>
      <c r="D48" s="33" t="s">
        <v>77</v>
      </c>
      <c r="E48" s="33" t="s">
        <v>78</v>
      </c>
      <c r="F48" s="34">
        <v>993.18122213480194</v>
      </c>
      <c r="I48" s="28" t="s">
        <v>15</v>
      </c>
      <c r="J48" s="29" t="s">
        <v>51</v>
      </c>
      <c r="K48" s="33" t="s">
        <v>89</v>
      </c>
      <c r="L48" s="37">
        <v>45455</v>
      </c>
      <c r="M48" s="37">
        <v>45455</v>
      </c>
      <c r="N48" s="1" t="s">
        <v>17</v>
      </c>
      <c r="O48" s="4">
        <v>3.8130000000000002</v>
      </c>
      <c r="P48" s="30" t="s">
        <v>81</v>
      </c>
      <c r="Q48" s="30" t="s">
        <v>35</v>
      </c>
    </row>
    <row r="49" spans="1:17">
      <c r="A49" s="9" t="s">
        <v>79</v>
      </c>
      <c r="B49" s="1" t="s">
        <v>21</v>
      </c>
      <c r="C49" s="31" t="s">
        <v>29</v>
      </c>
      <c r="D49" s="33" t="s">
        <v>77</v>
      </c>
      <c r="E49" s="33" t="s">
        <v>78</v>
      </c>
      <c r="F49" s="34">
        <v>25078.678206136898</v>
      </c>
      <c r="I49" s="28" t="s">
        <v>15</v>
      </c>
      <c r="J49" s="29" t="s">
        <v>51</v>
      </c>
      <c r="K49" s="33" t="s">
        <v>90</v>
      </c>
      <c r="L49" s="37">
        <v>45471</v>
      </c>
      <c r="M49" s="37">
        <v>45471</v>
      </c>
      <c r="N49" s="1" t="s">
        <v>17</v>
      </c>
      <c r="O49" s="4">
        <v>3.8130000000000002</v>
      </c>
      <c r="P49" s="30" t="s">
        <v>81</v>
      </c>
      <c r="Q49" s="30" t="s">
        <v>35</v>
      </c>
    </row>
    <row r="50" spans="1:17">
      <c r="A50" s="9" t="s">
        <v>79</v>
      </c>
      <c r="B50" s="1" t="s">
        <v>18</v>
      </c>
      <c r="C50" s="31" t="s">
        <v>29</v>
      </c>
      <c r="D50" s="33" t="s">
        <v>75</v>
      </c>
      <c r="E50" s="33" t="s">
        <v>76</v>
      </c>
      <c r="G50" s="34">
        <v>9808.5496984002093</v>
      </c>
      <c r="I50" s="28" t="s">
        <v>15</v>
      </c>
      <c r="J50" s="29" t="s">
        <v>51</v>
      </c>
      <c r="K50" s="33" t="s">
        <v>91</v>
      </c>
      <c r="L50" s="37">
        <v>45296</v>
      </c>
      <c r="M50" s="37">
        <v>45296</v>
      </c>
      <c r="N50" s="1" t="s">
        <v>17</v>
      </c>
      <c r="O50" s="4">
        <v>3.8130000000000002</v>
      </c>
      <c r="P50" s="30" t="s">
        <v>81</v>
      </c>
      <c r="Q50" s="30" t="s">
        <v>35</v>
      </c>
    </row>
    <row r="51" spans="1:17">
      <c r="A51" s="9" t="s">
        <v>79</v>
      </c>
      <c r="B51" s="1" t="s">
        <v>18</v>
      </c>
      <c r="C51" s="31" t="s">
        <v>29</v>
      </c>
      <c r="D51" s="33" t="s">
        <v>75</v>
      </c>
      <c r="E51" s="33" t="s">
        <v>76</v>
      </c>
      <c r="F51" s="34">
        <v>177.02596380802518</v>
      </c>
      <c r="I51" s="28" t="s">
        <v>15</v>
      </c>
      <c r="J51" s="29" t="s">
        <v>51</v>
      </c>
      <c r="K51" s="33" t="s">
        <v>92</v>
      </c>
      <c r="L51" s="37">
        <v>45299</v>
      </c>
      <c r="M51" s="37">
        <v>45299</v>
      </c>
      <c r="N51" s="1" t="s">
        <v>17</v>
      </c>
      <c r="O51" s="4">
        <v>3.8130000000000002</v>
      </c>
      <c r="P51" s="30" t="s">
        <v>81</v>
      </c>
      <c r="Q51" s="30" t="s">
        <v>35</v>
      </c>
    </row>
    <row r="52" spans="1:17">
      <c r="A52" s="9" t="s">
        <v>79</v>
      </c>
      <c r="B52" s="1" t="s">
        <v>18</v>
      </c>
      <c r="C52" s="31" t="s">
        <v>29</v>
      </c>
      <c r="D52" s="33" t="s">
        <v>75</v>
      </c>
      <c r="E52" s="33" t="s">
        <v>76</v>
      </c>
      <c r="G52" s="34">
        <v>6401.1277209546297</v>
      </c>
      <c r="I52" s="28" t="s">
        <v>15</v>
      </c>
      <c r="J52" s="29" t="s">
        <v>51</v>
      </c>
      <c r="K52" s="33" t="s">
        <v>93</v>
      </c>
      <c r="L52" s="37">
        <v>45315</v>
      </c>
      <c r="M52" s="37">
        <v>45315</v>
      </c>
      <c r="N52" s="1" t="s">
        <v>17</v>
      </c>
      <c r="O52" s="4">
        <v>3.8130000000000002</v>
      </c>
      <c r="P52" s="30" t="s">
        <v>81</v>
      </c>
      <c r="Q52" s="30" t="s">
        <v>35</v>
      </c>
    </row>
    <row r="53" spans="1:17">
      <c r="A53" s="9" t="s">
        <v>79</v>
      </c>
      <c r="B53" s="1" t="s">
        <v>18</v>
      </c>
      <c r="C53" s="31" t="s">
        <v>29</v>
      </c>
      <c r="D53" s="33" t="s">
        <v>75</v>
      </c>
      <c r="E53" s="33" t="s">
        <v>76</v>
      </c>
      <c r="F53" s="34">
        <v>4964.5948072383944</v>
      </c>
      <c r="I53" s="28" t="s">
        <v>15</v>
      </c>
      <c r="J53" s="29" t="s">
        <v>51</v>
      </c>
      <c r="K53" s="33" t="s">
        <v>94</v>
      </c>
      <c r="L53" s="37">
        <v>45320</v>
      </c>
      <c r="M53" s="37">
        <v>45320</v>
      </c>
      <c r="N53" s="1" t="s">
        <v>17</v>
      </c>
      <c r="O53" s="4">
        <v>3.8130000000000002</v>
      </c>
      <c r="P53" s="30" t="s">
        <v>81</v>
      </c>
      <c r="Q53" s="30" t="s">
        <v>35</v>
      </c>
    </row>
    <row r="54" spans="1:17">
      <c r="A54" s="9" t="s">
        <v>79</v>
      </c>
      <c r="B54" s="1" t="s">
        <v>18</v>
      </c>
      <c r="C54" s="31" t="s">
        <v>29</v>
      </c>
      <c r="D54" s="33" t="s">
        <v>75</v>
      </c>
      <c r="E54" s="33" t="s">
        <v>76</v>
      </c>
      <c r="G54" s="34">
        <v>677.41935483870998</v>
      </c>
      <c r="I54" s="28" t="s">
        <v>15</v>
      </c>
      <c r="J54" s="29" t="s">
        <v>51</v>
      </c>
      <c r="K54" s="33" t="s">
        <v>32</v>
      </c>
      <c r="L54" s="37">
        <v>45322</v>
      </c>
      <c r="M54" s="37">
        <v>45322</v>
      </c>
      <c r="N54" s="1" t="s">
        <v>17</v>
      </c>
      <c r="O54" s="4">
        <v>3.8130000000000002</v>
      </c>
      <c r="P54" s="30" t="s">
        <v>81</v>
      </c>
      <c r="Q54" s="30" t="s">
        <v>35</v>
      </c>
    </row>
    <row r="55" spans="1:17">
      <c r="A55" s="9" t="s">
        <v>79</v>
      </c>
      <c r="B55" s="1" t="s">
        <v>18</v>
      </c>
      <c r="C55" s="31" t="s">
        <v>29</v>
      </c>
      <c r="D55" s="33" t="s">
        <v>75</v>
      </c>
      <c r="E55" s="33" t="s">
        <v>76</v>
      </c>
      <c r="G55" s="34">
        <v>25373.721479150299</v>
      </c>
      <c r="I55" s="28" t="s">
        <v>15</v>
      </c>
      <c r="J55" s="29" t="s">
        <v>51</v>
      </c>
      <c r="K55" s="33" t="s">
        <v>95</v>
      </c>
      <c r="L55" s="37">
        <v>45338</v>
      </c>
      <c r="M55" s="37">
        <v>45338</v>
      </c>
      <c r="N55" s="1" t="s">
        <v>17</v>
      </c>
      <c r="O55" s="4">
        <v>3.8130000000000002</v>
      </c>
      <c r="P55" s="30" t="s">
        <v>81</v>
      </c>
      <c r="Q55" s="30" t="s">
        <v>35</v>
      </c>
    </row>
    <row r="56" spans="1:17">
      <c r="A56" s="9" t="s">
        <v>79</v>
      </c>
      <c r="B56" s="1" t="s">
        <v>18</v>
      </c>
      <c r="C56" s="31" t="s">
        <v>29</v>
      </c>
      <c r="D56" s="33" t="s">
        <v>75</v>
      </c>
      <c r="E56" s="33" t="s">
        <v>76</v>
      </c>
      <c r="G56" s="34">
        <v>14921.321793863101</v>
      </c>
      <c r="I56" s="28" t="s">
        <v>15</v>
      </c>
      <c r="J56" s="29" t="s">
        <v>51</v>
      </c>
      <c r="K56" s="33" t="s">
        <v>96</v>
      </c>
      <c r="L56" s="37">
        <v>45350</v>
      </c>
      <c r="M56" s="37">
        <v>45350</v>
      </c>
      <c r="N56" s="1" t="s">
        <v>17</v>
      </c>
      <c r="O56" s="4">
        <v>3.8130000000000002</v>
      </c>
      <c r="P56" s="30" t="s">
        <v>81</v>
      </c>
      <c r="Q56" s="30" t="s">
        <v>35</v>
      </c>
    </row>
    <row r="57" spans="1:17">
      <c r="A57" s="9" t="s">
        <v>79</v>
      </c>
      <c r="B57" s="1" t="s">
        <v>18</v>
      </c>
      <c r="C57" s="31" t="s">
        <v>29</v>
      </c>
      <c r="D57" s="33" t="s">
        <v>75</v>
      </c>
      <c r="E57" s="33" t="s">
        <v>76</v>
      </c>
      <c r="G57" s="34">
        <v>1584.57907159717</v>
      </c>
      <c r="I57" s="28" t="s">
        <v>15</v>
      </c>
      <c r="J57" s="29" t="s">
        <v>51</v>
      </c>
      <c r="K57" s="33" t="s">
        <v>32</v>
      </c>
      <c r="L57" s="37">
        <v>45351</v>
      </c>
      <c r="M57" s="37">
        <v>45351</v>
      </c>
      <c r="N57" s="1" t="s">
        <v>17</v>
      </c>
      <c r="O57" s="4">
        <v>3.8130000000000002</v>
      </c>
      <c r="P57" s="30" t="s">
        <v>81</v>
      </c>
      <c r="Q57" s="30" t="s">
        <v>35</v>
      </c>
    </row>
    <row r="58" spans="1:17">
      <c r="A58" s="9" t="s">
        <v>79</v>
      </c>
      <c r="B58" s="1" t="s">
        <v>18</v>
      </c>
      <c r="C58" s="31" t="s">
        <v>29</v>
      </c>
      <c r="D58" s="33" t="s">
        <v>75</v>
      </c>
      <c r="E58" s="33" t="s">
        <v>76</v>
      </c>
      <c r="F58" s="34">
        <v>5809.5987411487013</v>
      </c>
      <c r="I58" s="28" t="s">
        <v>15</v>
      </c>
      <c r="J58" s="29" t="s">
        <v>51</v>
      </c>
      <c r="K58" s="33" t="s">
        <v>97</v>
      </c>
      <c r="L58" s="37">
        <v>45363</v>
      </c>
      <c r="M58" s="37">
        <v>45363</v>
      </c>
      <c r="N58" s="1" t="s">
        <v>17</v>
      </c>
      <c r="O58" s="4">
        <v>3.8130000000000002</v>
      </c>
      <c r="P58" s="30" t="s">
        <v>81</v>
      </c>
      <c r="Q58" s="30" t="s">
        <v>35</v>
      </c>
    </row>
    <row r="59" spans="1:17">
      <c r="A59" s="9" t="s">
        <v>79</v>
      </c>
      <c r="B59" s="1" t="s">
        <v>18</v>
      </c>
      <c r="C59" s="31" t="s">
        <v>29</v>
      </c>
      <c r="D59" s="33" t="s">
        <v>75</v>
      </c>
      <c r="E59" s="33" t="s">
        <v>76</v>
      </c>
      <c r="F59" s="34">
        <v>15429.32074482035</v>
      </c>
      <c r="I59" s="28" t="s">
        <v>15</v>
      </c>
      <c r="J59" s="29" t="s">
        <v>51</v>
      </c>
      <c r="K59" s="33" t="s">
        <v>98</v>
      </c>
      <c r="L59" s="37">
        <v>45366</v>
      </c>
      <c r="M59" s="37">
        <v>45366</v>
      </c>
      <c r="N59" s="1" t="s">
        <v>17</v>
      </c>
      <c r="O59" s="4">
        <v>3.8130000000000002</v>
      </c>
      <c r="P59" s="30" t="s">
        <v>81</v>
      </c>
      <c r="Q59" s="30" t="s">
        <v>35</v>
      </c>
    </row>
    <row r="60" spans="1:17">
      <c r="A60" s="9" t="s">
        <v>79</v>
      </c>
      <c r="B60" s="1" t="s">
        <v>18</v>
      </c>
      <c r="C60" s="31" t="s">
        <v>29</v>
      </c>
      <c r="D60" s="33" t="s">
        <v>75</v>
      </c>
      <c r="E60" s="33" t="s">
        <v>76</v>
      </c>
      <c r="F60" s="34">
        <v>9687.9097823236298</v>
      </c>
      <c r="I60" s="28" t="s">
        <v>15</v>
      </c>
      <c r="J60" s="29" t="s">
        <v>51</v>
      </c>
      <c r="K60" s="33" t="s">
        <v>99</v>
      </c>
      <c r="L60" s="37">
        <v>45376</v>
      </c>
      <c r="M60" s="37">
        <v>45376</v>
      </c>
      <c r="N60" s="1" t="s">
        <v>17</v>
      </c>
      <c r="O60" s="4">
        <v>3.8130000000000002</v>
      </c>
      <c r="P60" s="30" t="s">
        <v>81</v>
      </c>
      <c r="Q60" s="30" t="s">
        <v>35</v>
      </c>
    </row>
    <row r="61" spans="1:17">
      <c r="A61" s="9" t="s">
        <v>79</v>
      </c>
      <c r="B61" s="1" t="s">
        <v>18</v>
      </c>
      <c r="C61" s="31" t="s">
        <v>29</v>
      </c>
      <c r="D61" s="33" t="s">
        <v>75</v>
      </c>
      <c r="E61" s="33" t="s">
        <v>76</v>
      </c>
      <c r="G61" s="34">
        <v>3909.7823236296899</v>
      </c>
      <c r="I61" s="28" t="s">
        <v>15</v>
      </c>
      <c r="J61" s="29" t="s">
        <v>51</v>
      </c>
      <c r="K61" s="33" t="s">
        <v>100</v>
      </c>
      <c r="L61" s="37">
        <v>45378</v>
      </c>
      <c r="M61" s="37">
        <v>45378</v>
      </c>
      <c r="N61" s="1" t="s">
        <v>17</v>
      </c>
      <c r="O61" s="4">
        <v>3.8130000000000002</v>
      </c>
      <c r="P61" s="30" t="s">
        <v>81</v>
      </c>
      <c r="Q61" s="30" t="s">
        <v>35</v>
      </c>
    </row>
    <row r="62" spans="1:17">
      <c r="A62" s="9" t="s">
        <v>79</v>
      </c>
      <c r="B62" s="1" t="s">
        <v>18</v>
      </c>
      <c r="C62" s="31" t="s">
        <v>29</v>
      </c>
      <c r="D62" s="33" t="s">
        <v>75</v>
      </c>
      <c r="E62" s="33" t="s">
        <v>76</v>
      </c>
      <c r="G62" s="34">
        <v>4887.2279045371097</v>
      </c>
      <c r="I62" s="28" t="s">
        <v>15</v>
      </c>
      <c r="J62" s="29" t="s">
        <v>51</v>
      </c>
      <c r="K62" s="33" t="s">
        <v>101</v>
      </c>
      <c r="L62" s="37">
        <v>45378</v>
      </c>
      <c r="M62" s="37">
        <v>45378</v>
      </c>
      <c r="N62" s="1" t="s">
        <v>17</v>
      </c>
      <c r="O62" s="4">
        <v>3.8130000000000002</v>
      </c>
      <c r="P62" s="30" t="s">
        <v>81</v>
      </c>
      <c r="Q62" s="30" t="s">
        <v>35</v>
      </c>
    </row>
    <row r="63" spans="1:17">
      <c r="A63" s="9" t="s">
        <v>79</v>
      </c>
      <c r="B63" s="1" t="s">
        <v>18</v>
      </c>
      <c r="C63" s="31" t="s">
        <v>29</v>
      </c>
      <c r="D63" s="33" t="s">
        <v>75</v>
      </c>
      <c r="E63" s="33" t="s">
        <v>76</v>
      </c>
      <c r="G63" s="34">
        <v>38751.639129294497</v>
      </c>
      <c r="I63" s="28" t="s">
        <v>15</v>
      </c>
      <c r="J63" s="29" t="s">
        <v>51</v>
      </c>
      <c r="K63" s="33" t="s">
        <v>102</v>
      </c>
      <c r="L63" s="37">
        <v>45386</v>
      </c>
      <c r="M63" s="37">
        <v>45386</v>
      </c>
      <c r="N63" s="1" t="s">
        <v>17</v>
      </c>
      <c r="O63" s="4">
        <v>3.8130000000000002</v>
      </c>
      <c r="P63" s="30" t="s">
        <v>81</v>
      </c>
      <c r="Q63" s="30" t="s">
        <v>35</v>
      </c>
    </row>
    <row r="64" spans="1:17">
      <c r="A64" s="9" t="s">
        <v>79</v>
      </c>
      <c r="B64" s="1" t="s">
        <v>18</v>
      </c>
      <c r="C64" s="31" t="s">
        <v>29</v>
      </c>
      <c r="D64" s="33" t="s">
        <v>75</v>
      </c>
      <c r="E64" s="33" t="s">
        <v>76</v>
      </c>
      <c r="F64" s="34">
        <v>1930.7631785995279</v>
      </c>
      <c r="I64" s="28" t="s">
        <v>15</v>
      </c>
      <c r="J64" s="29" t="s">
        <v>51</v>
      </c>
      <c r="K64" s="33" t="s">
        <v>103</v>
      </c>
      <c r="L64" s="37">
        <v>45391</v>
      </c>
      <c r="M64" s="37">
        <v>45391</v>
      </c>
      <c r="N64" s="1" t="s">
        <v>17</v>
      </c>
      <c r="O64" s="4">
        <v>3.8130000000000002</v>
      </c>
      <c r="P64" s="30" t="s">
        <v>81</v>
      </c>
      <c r="Q64" s="30" t="s">
        <v>35</v>
      </c>
    </row>
    <row r="65" spans="1:17">
      <c r="A65" s="9" t="s">
        <v>79</v>
      </c>
      <c r="B65" s="1" t="s">
        <v>18</v>
      </c>
      <c r="C65" s="31" t="s">
        <v>29</v>
      </c>
      <c r="D65" s="33" t="s">
        <v>75</v>
      </c>
      <c r="E65" s="33" t="s">
        <v>76</v>
      </c>
      <c r="F65" s="34">
        <v>4864.9357461316549</v>
      </c>
      <c r="I65" s="28" t="s">
        <v>15</v>
      </c>
      <c r="J65" s="29" t="s">
        <v>51</v>
      </c>
      <c r="K65" s="33" t="s">
        <v>104</v>
      </c>
      <c r="L65" s="37">
        <v>45393</v>
      </c>
      <c r="M65" s="37">
        <v>45393</v>
      </c>
      <c r="N65" s="1" t="s">
        <v>17</v>
      </c>
      <c r="O65" s="4">
        <v>3.8130000000000002</v>
      </c>
      <c r="P65" s="30" t="s">
        <v>81</v>
      </c>
      <c r="Q65" s="30" t="s">
        <v>35</v>
      </c>
    </row>
    <row r="66" spans="1:17">
      <c r="A66" s="9" t="s">
        <v>79</v>
      </c>
      <c r="B66" s="1" t="s">
        <v>18</v>
      </c>
      <c r="C66" s="31" t="s">
        <v>29</v>
      </c>
      <c r="D66" s="33" t="s">
        <v>75</v>
      </c>
      <c r="E66" s="33" t="s">
        <v>76</v>
      </c>
      <c r="G66" s="34">
        <v>983.21531602412801</v>
      </c>
      <c r="I66" s="28" t="s">
        <v>15</v>
      </c>
      <c r="J66" s="29" t="s">
        <v>51</v>
      </c>
      <c r="K66" s="33" t="s">
        <v>105</v>
      </c>
      <c r="L66" s="37">
        <v>45400</v>
      </c>
      <c r="M66" s="37">
        <v>45400</v>
      </c>
      <c r="N66" s="1" t="s">
        <v>17</v>
      </c>
      <c r="O66" s="4">
        <v>3.8130000000000002</v>
      </c>
      <c r="P66" s="30" t="s">
        <v>81</v>
      </c>
      <c r="Q66" s="30" t="s">
        <v>35</v>
      </c>
    </row>
    <row r="67" spans="1:17">
      <c r="A67" s="9" t="s">
        <v>79</v>
      </c>
      <c r="B67" s="1" t="s">
        <v>18</v>
      </c>
      <c r="C67" s="31" t="s">
        <v>29</v>
      </c>
      <c r="D67" s="33" t="s">
        <v>75</v>
      </c>
      <c r="E67" s="33" t="s">
        <v>76</v>
      </c>
      <c r="G67" s="34">
        <v>7865.7225281930196</v>
      </c>
      <c r="I67" s="28" t="s">
        <v>15</v>
      </c>
      <c r="J67" s="29" t="s">
        <v>51</v>
      </c>
      <c r="K67" s="33" t="s">
        <v>106</v>
      </c>
      <c r="L67" s="37">
        <v>45400</v>
      </c>
      <c r="M67" s="37">
        <v>45400</v>
      </c>
      <c r="N67" s="1" t="s">
        <v>17</v>
      </c>
      <c r="O67" s="4">
        <v>3.8130000000000002</v>
      </c>
      <c r="P67" s="30" t="s">
        <v>81</v>
      </c>
      <c r="Q67" s="30" t="s">
        <v>35</v>
      </c>
    </row>
    <row r="68" spans="1:17">
      <c r="A68" s="9" t="s">
        <v>79</v>
      </c>
      <c r="B68" s="1" t="s">
        <v>18</v>
      </c>
      <c r="C68" s="31" t="s">
        <v>29</v>
      </c>
      <c r="D68" s="33" t="s">
        <v>75</v>
      </c>
      <c r="E68" s="33" t="s">
        <v>76</v>
      </c>
      <c r="G68" s="34">
        <v>7855.2321007081</v>
      </c>
      <c r="I68" s="28" t="s">
        <v>15</v>
      </c>
      <c r="J68" s="29" t="s">
        <v>51</v>
      </c>
      <c r="K68" s="33" t="s">
        <v>107</v>
      </c>
      <c r="L68" s="37">
        <v>45401</v>
      </c>
      <c r="M68" s="37">
        <v>45401</v>
      </c>
      <c r="N68" s="1" t="s">
        <v>17</v>
      </c>
      <c r="O68" s="4">
        <v>3.8130000000000002</v>
      </c>
      <c r="P68" s="30" t="s">
        <v>81</v>
      </c>
      <c r="Q68" s="30" t="s">
        <v>35</v>
      </c>
    </row>
    <row r="69" spans="1:17">
      <c r="A69" s="9" t="s">
        <v>79</v>
      </c>
      <c r="B69" s="1" t="s">
        <v>18</v>
      </c>
      <c r="C69" s="31" t="s">
        <v>29</v>
      </c>
      <c r="D69" s="33" t="s">
        <v>75</v>
      </c>
      <c r="E69" s="33" t="s">
        <v>76</v>
      </c>
      <c r="G69" s="34">
        <v>17476.003147128202</v>
      </c>
      <c r="I69" s="28" t="s">
        <v>15</v>
      </c>
      <c r="J69" s="29" t="s">
        <v>51</v>
      </c>
      <c r="K69" s="33" t="s">
        <v>108</v>
      </c>
      <c r="L69" s="37">
        <v>45404</v>
      </c>
      <c r="M69" s="37">
        <v>45404</v>
      </c>
      <c r="N69" s="1" t="s">
        <v>17</v>
      </c>
      <c r="O69" s="4">
        <v>3.8130000000000002</v>
      </c>
      <c r="P69" s="30" t="s">
        <v>81</v>
      </c>
      <c r="Q69" s="30" t="s">
        <v>35</v>
      </c>
    </row>
    <row r="70" spans="1:17">
      <c r="A70" s="9" t="s">
        <v>79</v>
      </c>
      <c r="B70" s="1" t="s">
        <v>18</v>
      </c>
      <c r="C70" s="31" t="s">
        <v>29</v>
      </c>
      <c r="D70" s="33" t="s">
        <v>75</v>
      </c>
      <c r="E70" s="33" t="s">
        <v>76</v>
      </c>
      <c r="G70" s="34">
        <v>9766.5879884605292</v>
      </c>
      <c r="I70" s="28" t="s">
        <v>15</v>
      </c>
      <c r="J70" s="29" t="s">
        <v>51</v>
      </c>
      <c r="K70" s="33" t="s">
        <v>109</v>
      </c>
      <c r="L70" s="37">
        <v>45407</v>
      </c>
      <c r="M70" s="37">
        <v>45407</v>
      </c>
      <c r="N70" s="1" t="s">
        <v>17</v>
      </c>
      <c r="O70" s="4">
        <v>3.8130000000000002</v>
      </c>
      <c r="P70" s="30" t="s">
        <v>81</v>
      </c>
      <c r="Q70" s="30" t="s">
        <v>35</v>
      </c>
    </row>
    <row r="71" spans="1:17">
      <c r="A71" s="9" t="s">
        <v>79</v>
      </c>
      <c r="B71" s="1" t="s">
        <v>18</v>
      </c>
      <c r="C71" s="31" t="s">
        <v>29</v>
      </c>
      <c r="D71" s="33" t="s">
        <v>75</v>
      </c>
      <c r="E71" s="33" t="s">
        <v>76</v>
      </c>
      <c r="G71" s="34">
        <v>9850.5114083398894</v>
      </c>
      <c r="I71" s="28" t="s">
        <v>15</v>
      </c>
      <c r="J71" s="29" t="s">
        <v>51</v>
      </c>
      <c r="K71" s="33" t="s">
        <v>110</v>
      </c>
      <c r="L71" s="37">
        <v>45411</v>
      </c>
      <c r="M71" s="37">
        <v>45411</v>
      </c>
      <c r="N71" s="1" t="s">
        <v>17</v>
      </c>
      <c r="O71" s="4">
        <v>3.8130000000000002</v>
      </c>
      <c r="P71" s="30" t="s">
        <v>81</v>
      </c>
      <c r="Q71" s="30" t="s">
        <v>35</v>
      </c>
    </row>
    <row r="72" spans="1:17">
      <c r="A72" s="9" t="s">
        <v>79</v>
      </c>
      <c r="B72" s="1" t="s">
        <v>18</v>
      </c>
      <c r="C72" s="31" t="s">
        <v>29</v>
      </c>
      <c r="D72" s="33" t="s">
        <v>75</v>
      </c>
      <c r="E72" s="33" t="s">
        <v>76</v>
      </c>
      <c r="G72" s="34">
        <v>10490.427484919999</v>
      </c>
      <c r="I72" s="28" t="s">
        <v>15</v>
      </c>
      <c r="J72" s="29" t="s">
        <v>51</v>
      </c>
      <c r="K72" s="33" t="s">
        <v>111</v>
      </c>
      <c r="L72" s="37">
        <v>45412</v>
      </c>
      <c r="M72" s="37">
        <v>45412</v>
      </c>
      <c r="N72" s="1" t="s">
        <v>17</v>
      </c>
      <c r="O72" s="4">
        <v>3.8130000000000002</v>
      </c>
      <c r="P72" s="30" t="s">
        <v>81</v>
      </c>
      <c r="Q72" s="30" t="s">
        <v>35</v>
      </c>
    </row>
    <row r="73" spans="1:17">
      <c r="A73" s="9" t="s">
        <v>79</v>
      </c>
      <c r="B73" s="1" t="s">
        <v>18</v>
      </c>
      <c r="C73" s="31" t="s">
        <v>29</v>
      </c>
      <c r="D73" s="33" t="s">
        <v>75</v>
      </c>
      <c r="E73" s="33" t="s">
        <v>76</v>
      </c>
      <c r="G73" s="34">
        <v>9850.5114083398894</v>
      </c>
      <c r="I73" s="28" t="s">
        <v>15</v>
      </c>
      <c r="J73" s="29" t="s">
        <v>51</v>
      </c>
      <c r="K73" s="33" t="s">
        <v>112</v>
      </c>
      <c r="L73" s="37">
        <v>45453</v>
      </c>
      <c r="M73" s="37">
        <v>45453</v>
      </c>
      <c r="N73" s="1" t="s">
        <v>17</v>
      </c>
      <c r="O73" s="4">
        <v>3.8130000000000002</v>
      </c>
      <c r="P73" s="30" t="s">
        <v>81</v>
      </c>
      <c r="Q73" s="30" t="s">
        <v>35</v>
      </c>
    </row>
    <row r="74" spans="1:17">
      <c r="A74" s="9" t="s">
        <v>79</v>
      </c>
      <c r="B74" s="1" t="s">
        <v>18</v>
      </c>
      <c r="C74" s="31" t="s">
        <v>29</v>
      </c>
      <c r="D74" s="33" t="s">
        <v>75</v>
      </c>
      <c r="E74" s="33" t="s">
        <v>76</v>
      </c>
      <c r="G74" s="34">
        <v>1987.4114870180999</v>
      </c>
      <c r="I74" s="28" t="s">
        <v>15</v>
      </c>
      <c r="J74" s="29" t="s">
        <v>51</v>
      </c>
      <c r="K74" s="33" t="s">
        <v>113</v>
      </c>
      <c r="L74" s="37">
        <v>45462</v>
      </c>
      <c r="M74" s="37">
        <v>45462</v>
      </c>
      <c r="N74" s="1" t="s">
        <v>17</v>
      </c>
      <c r="O74" s="4">
        <v>3.8130000000000002</v>
      </c>
      <c r="P74" s="30" t="s">
        <v>81</v>
      </c>
      <c r="Q74" s="30" t="s">
        <v>35</v>
      </c>
    </row>
    <row r="75" spans="1:17">
      <c r="A75" s="9" t="s">
        <v>79</v>
      </c>
      <c r="B75" s="1" t="s">
        <v>18</v>
      </c>
      <c r="C75" s="31" t="s">
        <v>29</v>
      </c>
      <c r="D75" s="33" t="s">
        <v>75</v>
      </c>
      <c r="E75" s="33" t="s">
        <v>76</v>
      </c>
      <c r="F75" s="34">
        <v>19916.07658012064</v>
      </c>
      <c r="I75" s="28" t="s">
        <v>15</v>
      </c>
      <c r="J75" s="29" t="s">
        <v>51</v>
      </c>
      <c r="K75" s="33" t="s">
        <v>114</v>
      </c>
      <c r="L75" s="37">
        <v>45481</v>
      </c>
      <c r="M75" s="37">
        <v>45481</v>
      </c>
      <c r="N75" s="1" t="s">
        <v>17</v>
      </c>
      <c r="O75" s="4">
        <v>3.8130000000000002</v>
      </c>
      <c r="P75" s="30" t="s">
        <v>81</v>
      </c>
      <c r="Q75" s="30" t="s">
        <v>35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05A3E8F-77F7-4989-8C16-5DA138281799}">
          <x14:formula1>
            <xm:f>Tablas!$F$2:$F$9</xm:f>
          </x14:formula1>
          <xm:sqref>B1:B1048576</xm:sqref>
        </x14:dataValidation>
        <x14:dataValidation type="list" allowBlank="1" showInputMessage="1" showErrorMessage="1" xr:uid="{D0AEE99B-B81D-44FD-9C69-891934891019}">
          <x14:formula1>
            <xm:f>Tablas!$B$2:$B$73</xm:f>
          </x14:formula1>
          <xm:sqref>I1:I1048576</xm:sqref>
        </x14:dataValidation>
        <x14:dataValidation type="list" allowBlank="1" showInputMessage="1" showErrorMessage="1" xr:uid="{FEE73354-EF60-41DE-9E12-58E438424B84}">
          <x14:formula1>
            <xm:f>Tablas!$D$2:$D$4</xm:f>
          </x14:formula1>
          <xm:sqref>N1:N1048576</xm:sqref>
        </x14:dataValidation>
        <x14:dataValidation type="list" allowBlank="1" showInputMessage="1" showErrorMessage="1" xr:uid="{B28FAA54-C76C-4538-B412-FA7489A13AB5}">
          <x14:formula1>
            <xm:f>Tablas!$F$12:$F$18</xm:f>
          </x14:formula1>
          <xm:sqref>C1:C1048576</xm:sqref>
        </x14:dataValidation>
        <x14:dataValidation type="list" allowBlank="1" showInputMessage="1" showErrorMessage="1" xr:uid="{645A04E2-CC5C-48F4-9976-14A8B828F772}">
          <x14:formula1>
            <xm:f>Tablas!$G$2</xm:f>
          </x14:formula1>
          <xm:sqref>Q1:Q1048576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B6F2-C171-47FA-96B1-7B98467283E9}">
  <sheetPr>
    <tabColor rgb="FFFF0000"/>
  </sheetPr>
  <dimension ref="A1:Q37"/>
  <sheetViews>
    <sheetView zoomScale="85" zoomScaleNormal="85" workbookViewId="0">
      <selection activeCell="O4" sqref="O4"/>
    </sheetView>
  </sheetViews>
  <sheetFormatPr baseColWidth="10" defaultRowHeight="15"/>
  <cols>
    <col min="1" max="1" width="10.85546875" style="9"/>
    <col min="2" max="2" width="15.7109375" style="1" bestFit="1" customWidth="1"/>
    <col min="3" max="4" width="10.85546875" style="1"/>
    <col min="5" max="5" width="36.140625" style="1" bestFit="1" customWidth="1"/>
    <col min="6" max="7" width="10.85546875" style="2"/>
    <col min="8" max="8" width="12.85546875" style="1" bestFit="1" customWidth="1"/>
    <col min="9" max="9" width="24.5703125" style="1" bestFit="1" customWidth="1"/>
    <col min="10" max="11" width="10.85546875" style="1"/>
    <col min="12" max="12" width="12.5703125" style="3" bestFit="1" customWidth="1"/>
    <col min="13" max="13" width="13.28515625" style="3" customWidth="1"/>
    <col min="14" max="14" width="10.85546875" style="1"/>
    <col min="15" max="15" width="13.42578125" style="4" bestFit="1" customWidth="1"/>
    <col min="16" max="16" width="26.5703125" customWidth="1"/>
    <col min="17" max="17" width="16.5703125" bestFit="1" customWidth="1"/>
  </cols>
  <sheetData>
    <row r="1" spans="1:17">
      <c r="A1" s="7" t="s">
        <v>0</v>
      </c>
      <c r="B1" s="5" t="s">
        <v>1</v>
      </c>
      <c r="C1" s="5" t="s">
        <v>25</v>
      </c>
      <c r="D1" s="5" t="s">
        <v>2</v>
      </c>
      <c r="E1" s="5" t="s">
        <v>24</v>
      </c>
      <c r="F1" s="6" t="s">
        <v>3</v>
      </c>
      <c r="G1" s="6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13" t="s">
        <v>9</v>
      </c>
      <c r="M1" s="13" t="s">
        <v>10</v>
      </c>
      <c r="N1" s="5" t="s">
        <v>11</v>
      </c>
      <c r="O1" s="14" t="s">
        <v>12</v>
      </c>
      <c r="P1" s="10" t="s">
        <v>33</v>
      </c>
      <c r="Q1" s="10" t="s">
        <v>34</v>
      </c>
    </row>
    <row r="2" spans="1:17">
      <c r="A2" s="11" t="s">
        <v>37</v>
      </c>
      <c r="B2" s="1" t="s">
        <v>21</v>
      </c>
      <c r="C2" s="1" t="s">
        <v>29</v>
      </c>
      <c r="D2" s="20" t="s">
        <v>39</v>
      </c>
      <c r="E2" s="12" t="s">
        <v>40</v>
      </c>
      <c r="F2" s="2">
        <v>145</v>
      </c>
      <c r="G2" s="12"/>
      <c r="I2" s="1" t="s">
        <v>36</v>
      </c>
      <c r="J2" s="12" t="s">
        <v>41</v>
      </c>
      <c r="K2" s="15" t="s">
        <v>42</v>
      </c>
      <c r="L2" s="21">
        <v>44974</v>
      </c>
      <c r="M2" s="21">
        <v>44974</v>
      </c>
      <c r="N2" s="1" t="s">
        <v>16</v>
      </c>
      <c r="O2" s="4">
        <v>1</v>
      </c>
      <c r="P2" t="s">
        <v>43</v>
      </c>
      <c r="Q2" t="s">
        <v>35</v>
      </c>
    </row>
    <row r="3" spans="1:17">
      <c r="A3" s="11" t="s">
        <v>37</v>
      </c>
      <c r="B3" s="1" t="s">
        <v>21</v>
      </c>
      <c r="C3" s="1" t="s">
        <v>29</v>
      </c>
      <c r="D3" s="20" t="s">
        <v>39</v>
      </c>
      <c r="E3" s="12" t="s">
        <v>40</v>
      </c>
      <c r="F3" s="2">
        <v>155</v>
      </c>
      <c r="G3" s="12"/>
      <c r="I3" s="1" t="s">
        <v>36</v>
      </c>
      <c r="J3" s="12" t="s">
        <v>41</v>
      </c>
      <c r="K3" s="15" t="s">
        <v>44</v>
      </c>
      <c r="L3" s="21">
        <v>44974</v>
      </c>
      <c r="M3" s="21">
        <v>44974</v>
      </c>
      <c r="N3" s="1" t="s">
        <v>16</v>
      </c>
      <c r="O3" s="4">
        <v>1</v>
      </c>
      <c r="P3" t="s">
        <v>43</v>
      </c>
      <c r="Q3" t="s">
        <v>35</v>
      </c>
    </row>
    <row r="4" spans="1:17">
      <c r="A4" s="11" t="s">
        <v>37</v>
      </c>
      <c r="B4" s="1" t="s">
        <v>21</v>
      </c>
      <c r="C4" s="1" t="s">
        <v>29</v>
      </c>
      <c r="D4" s="20" t="s">
        <v>39</v>
      </c>
      <c r="E4" s="12" t="s">
        <v>40</v>
      </c>
      <c r="F4" s="12"/>
      <c r="G4" s="2">
        <v>155</v>
      </c>
      <c r="I4" s="1" t="s">
        <v>36</v>
      </c>
      <c r="J4" s="12" t="s">
        <v>41</v>
      </c>
      <c r="K4" s="15" t="s">
        <v>45</v>
      </c>
      <c r="L4" s="21">
        <v>44995</v>
      </c>
      <c r="M4" s="21">
        <v>44995</v>
      </c>
      <c r="N4" s="1" t="s">
        <v>16</v>
      </c>
      <c r="O4" s="4">
        <v>1</v>
      </c>
      <c r="P4" t="s">
        <v>43</v>
      </c>
      <c r="Q4" t="s">
        <v>35</v>
      </c>
    </row>
    <row r="5" spans="1:17">
      <c r="A5" s="11" t="s">
        <v>37</v>
      </c>
      <c r="B5" s="1" t="s">
        <v>21</v>
      </c>
      <c r="C5" s="1" t="s">
        <v>29</v>
      </c>
      <c r="D5" s="20" t="s">
        <v>39</v>
      </c>
      <c r="E5" s="12" t="s">
        <v>40</v>
      </c>
      <c r="F5" s="12"/>
      <c r="G5" s="2">
        <v>145</v>
      </c>
      <c r="I5" s="1" t="s">
        <v>36</v>
      </c>
      <c r="J5" s="12" t="s">
        <v>41</v>
      </c>
      <c r="K5" s="15" t="s">
        <v>46</v>
      </c>
      <c r="L5" s="21">
        <v>44995</v>
      </c>
      <c r="M5" s="21">
        <v>44995</v>
      </c>
      <c r="N5" s="1" t="s">
        <v>16</v>
      </c>
      <c r="O5" s="4">
        <v>1</v>
      </c>
      <c r="P5" t="s">
        <v>43</v>
      </c>
      <c r="Q5" t="s">
        <v>35</v>
      </c>
    </row>
    <row r="6" spans="1:17">
      <c r="A6" s="11" t="s">
        <v>37</v>
      </c>
      <c r="B6" s="1" t="s">
        <v>21</v>
      </c>
      <c r="C6" s="1" t="s">
        <v>27</v>
      </c>
      <c r="D6" s="1" t="s">
        <v>47</v>
      </c>
      <c r="E6" s="1" t="s">
        <v>48</v>
      </c>
      <c r="F6" s="2">
        <v>6500</v>
      </c>
      <c r="I6" s="22" t="s">
        <v>15</v>
      </c>
      <c r="J6" s="1" t="s">
        <v>49</v>
      </c>
      <c r="K6" s="1" t="s">
        <v>50</v>
      </c>
      <c r="L6" s="3">
        <v>45331</v>
      </c>
      <c r="M6" s="3">
        <v>45331</v>
      </c>
      <c r="N6" s="1" t="s">
        <v>16</v>
      </c>
      <c r="O6" s="4">
        <v>1</v>
      </c>
      <c r="P6" t="s">
        <v>53</v>
      </c>
      <c r="Q6" t="s">
        <v>35</v>
      </c>
    </row>
    <row r="7" spans="1:17">
      <c r="A7" s="11" t="s">
        <v>37</v>
      </c>
      <c r="B7" s="1" t="s">
        <v>21</v>
      </c>
      <c r="C7" s="1" t="s">
        <v>27</v>
      </c>
      <c r="D7" s="1" t="s">
        <v>47</v>
      </c>
      <c r="E7" s="1" t="s">
        <v>48</v>
      </c>
      <c r="G7" s="2">
        <v>6500</v>
      </c>
      <c r="I7" s="22" t="s">
        <v>15</v>
      </c>
      <c r="J7" s="1" t="s">
        <v>51</v>
      </c>
      <c r="K7" s="1" t="s">
        <v>52</v>
      </c>
      <c r="L7" s="3">
        <v>45348</v>
      </c>
      <c r="M7" s="3">
        <v>45348</v>
      </c>
      <c r="N7" s="1" t="s">
        <v>16</v>
      </c>
      <c r="O7" s="4">
        <v>1</v>
      </c>
      <c r="P7" t="s">
        <v>53</v>
      </c>
      <c r="Q7" t="s">
        <v>35</v>
      </c>
    </row>
    <row r="8" spans="1:17" ht="12.95" customHeight="1">
      <c r="A8" s="23" t="s">
        <v>73</v>
      </c>
      <c r="B8" s="1" t="s">
        <v>21</v>
      </c>
      <c r="C8" s="1" t="s">
        <v>27</v>
      </c>
      <c r="D8" s="1" t="s">
        <v>47</v>
      </c>
      <c r="E8" s="1" t="s">
        <v>48</v>
      </c>
      <c r="F8" s="2">
        <f>+G10+G9</f>
        <v>6825</v>
      </c>
      <c r="I8" s="22" t="s">
        <v>15</v>
      </c>
      <c r="J8" s="1" t="s">
        <v>51</v>
      </c>
      <c r="K8" s="1" t="s">
        <v>56</v>
      </c>
      <c r="L8" s="3">
        <v>45513</v>
      </c>
      <c r="M8" s="3">
        <v>45513</v>
      </c>
      <c r="N8" s="1" t="s">
        <v>16</v>
      </c>
      <c r="O8" s="4">
        <v>1</v>
      </c>
      <c r="P8" t="s">
        <v>54</v>
      </c>
      <c r="Q8" t="s">
        <v>35</v>
      </c>
    </row>
    <row r="9" spans="1:17" ht="14.1" customHeight="1">
      <c r="A9" s="9" t="s">
        <v>55</v>
      </c>
      <c r="B9" s="1" t="s">
        <v>21</v>
      </c>
      <c r="C9" s="1" t="s">
        <v>27</v>
      </c>
      <c r="D9" s="1" t="s">
        <v>47</v>
      </c>
      <c r="E9" s="1" t="s">
        <v>48</v>
      </c>
      <c r="G9" s="2">
        <f>+G10*5%</f>
        <v>325</v>
      </c>
      <c r="I9" s="22" t="s">
        <v>15</v>
      </c>
      <c r="J9" s="1" t="s">
        <v>51</v>
      </c>
      <c r="K9" s="1" t="s">
        <v>56</v>
      </c>
      <c r="L9" s="3">
        <v>45513</v>
      </c>
      <c r="M9" s="3">
        <v>45513</v>
      </c>
      <c r="N9" s="1" t="s">
        <v>16</v>
      </c>
      <c r="O9" s="4">
        <v>1</v>
      </c>
      <c r="P9" t="s">
        <v>54</v>
      </c>
      <c r="Q9" t="s">
        <v>35</v>
      </c>
    </row>
    <row r="10" spans="1:17" ht="14.1" customHeight="1">
      <c r="A10" s="9" t="s">
        <v>37</v>
      </c>
      <c r="B10" s="1" t="s">
        <v>21</v>
      </c>
      <c r="C10" s="1" t="s">
        <v>27</v>
      </c>
      <c r="D10" s="1" t="s">
        <v>47</v>
      </c>
      <c r="E10" s="1" t="s">
        <v>48</v>
      </c>
      <c r="G10" s="2">
        <v>6500</v>
      </c>
      <c r="I10" s="22" t="s">
        <v>15</v>
      </c>
      <c r="J10" s="1" t="s">
        <v>51</v>
      </c>
      <c r="K10" s="1" t="s">
        <v>56</v>
      </c>
      <c r="L10" s="3">
        <v>45513</v>
      </c>
      <c r="M10" s="3">
        <v>45513</v>
      </c>
      <c r="N10" s="1" t="s">
        <v>16</v>
      </c>
      <c r="O10" s="4">
        <v>1</v>
      </c>
      <c r="P10" t="s">
        <v>54</v>
      </c>
      <c r="Q10" t="s">
        <v>35</v>
      </c>
    </row>
    <row r="11" spans="1:17" ht="14.1" customHeight="1">
      <c r="A11" s="23" t="s">
        <v>73</v>
      </c>
      <c r="B11" s="1" t="s">
        <v>21</v>
      </c>
      <c r="C11" s="1" t="s">
        <v>27</v>
      </c>
      <c r="D11" s="1" t="s">
        <v>47</v>
      </c>
      <c r="E11" s="1" t="s">
        <v>48</v>
      </c>
      <c r="F11" s="2">
        <f t="shared" ref="F11" si="0">+G13+G12</f>
        <v>6825</v>
      </c>
      <c r="I11" s="22" t="s">
        <v>15</v>
      </c>
      <c r="J11" s="24" t="s">
        <v>51</v>
      </c>
      <c r="K11" s="1" t="s">
        <v>57</v>
      </c>
      <c r="L11" s="3">
        <v>45391</v>
      </c>
      <c r="M11" s="3">
        <v>45391</v>
      </c>
      <c r="N11" s="1" t="s">
        <v>16</v>
      </c>
      <c r="O11" s="4">
        <v>1</v>
      </c>
      <c r="P11" t="s">
        <v>54</v>
      </c>
      <c r="Q11" t="s">
        <v>35</v>
      </c>
    </row>
    <row r="12" spans="1:17">
      <c r="A12" s="9" t="s">
        <v>55</v>
      </c>
      <c r="B12" s="1" t="s">
        <v>21</v>
      </c>
      <c r="C12" s="1" t="s">
        <v>27</v>
      </c>
      <c r="D12" s="1" t="s">
        <v>47</v>
      </c>
      <c r="E12" s="1" t="s">
        <v>48</v>
      </c>
      <c r="G12" s="2">
        <f t="shared" ref="G12" si="1">+G13*5%</f>
        <v>325</v>
      </c>
      <c r="I12" s="22" t="s">
        <v>15</v>
      </c>
      <c r="J12" s="24" t="s">
        <v>51</v>
      </c>
      <c r="K12" s="1" t="s">
        <v>57</v>
      </c>
      <c r="L12" s="3">
        <v>45391</v>
      </c>
      <c r="M12" s="3">
        <v>45391</v>
      </c>
      <c r="N12" s="1" t="s">
        <v>16</v>
      </c>
      <c r="O12" s="4">
        <v>1</v>
      </c>
      <c r="P12" t="s">
        <v>54</v>
      </c>
      <c r="Q12" t="s">
        <v>35</v>
      </c>
    </row>
    <row r="13" spans="1:17">
      <c r="A13" s="9" t="s">
        <v>37</v>
      </c>
      <c r="B13" s="1" t="s">
        <v>21</v>
      </c>
      <c r="C13" s="1" t="s">
        <v>27</v>
      </c>
      <c r="D13" s="1" t="s">
        <v>47</v>
      </c>
      <c r="E13" s="1" t="s">
        <v>48</v>
      </c>
      <c r="G13" s="2">
        <v>6500</v>
      </c>
      <c r="I13" s="22" t="s">
        <v>15</v>
      </c>
      <c r="J13" s="24" t="s">
        <v>51</v>
      </c>
      <c r="K13" s="1" t="s">
        <v>57</v>
      </c>
      <c r="L13" s="3">
        <v>45391</v>
      </c>
      <c r="M13" s="3">
        <v>45391</v>
      </c>
      <c r="N13" s="1" t="s">
        <v>16</v>
      </c>
      <c r="O13" s="4">
        <v>1</v>
      </c>
      <c r="P13" t="s">
        <v>54</v>
      </c>
      <c r="Q13" t="s">
        <v>35</v>
      </c>
    </row>
    <row r="14" spans="1:17">
      <c r="A14" s="23" t="s">
        <v>73</v>
      </c>
      <c r="B14" s="1" t="s">
        <v>21</v>
      </c>
      <c r="C14" s="1" t="s">
        <v>27</v>
      </c>
      <c r="D14" s="1" t="s">
        <v>47</v>
      </c>
      <c r="E14" s="1" t="s">
        <v>48</v>
      </c>
      <c r="F14" s="2">
        <f t="shared" ref="F14" si="2">+G16+G15</f>
        <v>6825</v>
      </c>
      <c r="I14" s="22" t="s">
        <v>15</v>
      </c>
      <c r="J14" s="24" t="s">
        <v>51</v>
      </c>
      <c r="K14" s="1" t="s">
        <v>58</v>
      </c>
      <c r="L14" s="25">
        <v>45359</v>
      </c>
      <c r="M14" s="25">
        <v>45359</v>
      </c>
      <c r="N14" s="1" t="s">
        <v>16</v>
      </c>
      <c r="O14" s="4">
        <v>1</v>
      </c>
      <c r="P14" t="s">
        <v>54</v>
      </c>
      <c r="Q14" t="s">
        <v>35</v>
      </c>
    </row>
    <row r="15" spans="1:17">
      <c r="A15" s="9" t="s">
        <v>55</v>
      </c>
      <c r="B15" s="1" t="s">
        <v>21</v>
      </c>
      <c r="C15" s="1" t="s">
        <v>27</v>
      </c>
      <c r="D15" s="1" t="s">
        <v>47</v>
      </c>
      <c r="E15" s="1" t="s">
        <v>48</v>
      </c>
      <c r="G15" s="2">
        <f t="shared" ref="G15" si="3">+G16*5%</f>
        <v>325</v>
      </c>
      <c r="I15" s="22" t="s">
        <v>15</v>
      </c>
      <c r="J15" s="24" t="s">
        <v>51</v>
      </c>
      <c r="K15" s="1" t="s">
        <v>58</v>
      </c>
      <c r="L15" s="25">
        <v>45359</v>
      </c>
      <c r="M15" s="25">
        <v>45359</v>
      </c>
      <c r="N15" s="1" t="s">
        <v>16</v>
      </c>
      <c r="O15" s="4">
        <v>1</v>
      </c>
      <c r="P15" t="s">
        <v>54</v>
      </c>
      <c r="Q15" t="s">
        <v>35</v>
      </c>
    </row>
    <row r="16" spans="1:17">
      <c r="A16" s="9" t="s">
        <v>37</v>
      </c>
      <c r="B16" s="1" t="s">
        <v>21</v>
      </c>
      <c r="C16" s="1" t="s">
        <v>27</v>
      </c>
      <c r="D16" s="1" t="s">
        <v>47</v>
      </c>
      <c r="E16" s="1" t="s">
        <v>48</v>
      </c>
      <c r="G16" s="2">
        <v>6500</v>
      </c>
      <c r="I16" s="22" t="s">
        <v>15</v>
      </c>
      <c r="J16" s="24" t="s">
        <v>51</v>
      </c>
      <c r="K16" s="1" t="s">
        <v>58</v>
      </c>
      <c r="L16" s="25">
        <v>45359</v>
      </c>
      <c r="M16" s="25">
        <v>45359</v>
      </c>
      <c r="N16" s="1" t="s">
        <v>16</v>
      </c>
      <c r="O16" s="4">
        <v>1</v>
      </c>
      <c r="P16" t="s">
        <v>54</v>
      </c>
      <c r="Q16" t="s">
        <v>35</v>
      </c>
    </row>
    <row r="17" spans="1:17">
      <c r="A17" s="23" t="s">
        <v>73</v>
      </c>
      <c r="B17" s="1" t="s">
        <v>21</v>
      </c>
      <c r="C17" s="1" t="s">
        <v>27</v>
      </c>
      <c r="D17" s="1" t="s">
        <v>47</v>
      </c>
      <c r="E17" s="1" t="s">
        <v>48</v>
      </c>
      <c r="F17" s="2">
        <f t="shared" ref="F17" si="4">+G19+G18</f>
        <v>6825</v>
      </c>
      <c r="I17" s="22" t="s">
        <v>15</v>
      </c>
      <c r="J17" s="24" t="s">
        <v>51</v>
      </c>
      <c r="K17" s="1" t="s">
        <v>60</v>
      </c>
      <c r="L17" s="26" t="s">
        <v>59</v>
      </c>
      <c r="M17" s="26" t="s">
        <v>59</v>
      </c>
      <c r="N17" s="1" t="s">
        <v>16</v>
      </c>
      <c r="O17" s="4">
        <v>1</v>
      </c>
      <c r="P17" t="s">
        <v>54</v>
      </c>
      <c r="Q17" t="s">
        <v>35</v>
      </c>
    </row>
    <row r="18" spans="1:17">
      <c r="A18" s="9" t="s">
        <v>55</v>
      </c>
      <c r="B18" s="1" t="s">
        <v>21</v>
      </c>
      <c r="C18" s="1" t="s">
        <v>27</v>
      </c>
      <c r="D18" s="1" t="s">
        <v>47</v>
      </c>
      <c r="E18" s="1" t="s">
        <v>48</v>
      </c>
      <c r="G18" s="2">
        <f t="shared" ref="G18" si="5">+G19*5%</f>
        <v>325</v>
      </c>
      <c r="I18" s="22" t="s">
        <v>15</v>
      </c>
      <c r="J18" s="24" t="s">
        <v>51</v>
      </c>
      <c r="K18" s="1" t="s">
        <v>60</v>
      </c>
      <c r="L18" s="26" t="s">
        <v>59</v>
      </c>
      <c r="M18" s="26" t="s">
        <v>59</v>
      </c>
      <c r="N18" s="1" t="s">
        <v>16</v>
      </c>
      <c r="O18" s="4">
        <v>1</v>
      </c>
      <c r="P18" t="s">
        <v>54</v>
      </c>
      <c r="Q18" t="s">
        <v>35</v>
      </c>
    </row>
    <row r="19" spans="1:17">
      <c r="A19" s="9" t="s">
        <v>37</v>
      </c>
      <c r="B19" s="1" t="s">
        <v>21</v>
      </c>
      <c r="C19" s="1" t="s">
        <v>27</v>
      </c>
      <c r="D19" s="1" t="s">
        <v>47</v>
      </c>
      <c r="E19" s="1" t="s">
        <v>48</v>
      </c>
      <c r="G19" s="2">
        <v>6500</v>
      </c>
      <c r="I19" s="22" t="s">
        <v>15</v>
      </c>
      <c r="J19" s="24" t="s">
        <v>51</v>
      </c>
      <c r="K19" s="1" t="s">
        <v>60</v>
      </c>
      <c r="L19" s="26" t="s">
        <v>59</v>
      </c>
      <c r="M19" s="26" t="s">
        <v>59</v>
      </c>
      <c r="N19" s="1" t="s">
        <v>16</v>
      </c>
      <c r="O19" s="4">
        <v>1</v>
      </c>
      <c r="P19" t="s">
        <v>54</v>
      </c>
      <c r="Q19" t="s">
        <v>35</v>
      </c>
    </row>
    <row r="20" spans="1:17">
      <c r="A20" s="9" t="s">
        <v>74</v>
      </c>
      <c r="B20" s="1" t="s">
        <v>21</v>
      </c>
      <c r="C20" s="1" t="s">
        <v>29</v>
      </c>
      <c r="D20" s="1" t="s">
        <v>61</v>
      </c>
      <c r="E20" s="1" t="s">
        <v>62</v>
      </c>
      <c r="G20" s="2">
        <v>4100.79</v>
      </c>
      <c r="I20" s="22" t="s">
        <v>15</v>
      </c>
      <c r="J20" s="1" t="s">
        <v>51</v>
      </c>
      <c r="K20" s="1" t="s">
        <v>63</v>
      </c>
      <c r="L20" s="3">
        <v>45455</v>
      </c>
      <c r="M20" s="3">
        <v>45455</v>
      </c>
      <c r="N20" s="1" t="s">
        <v>16</v>
      </c>
      <c r="O20" s="4">
        <v>1</v>
      </c>
      <c r="P20" t="s">
        <v>64</v>
      </c>
      <c r="Q20" t="s">
        <v>35</v>
      </c>
    </row>
    <row r="21" spans="1:17">
      <c r="A21" s="9" t="s">
        <v>74</v>
      </c>
      <c r="B21" s="1" t="s">
        <v>21</v>
      </c>
      <c r="C21" s="1" t="s">
        <v>29</v>
      </c>
      <c r="D21" s="1" t="s">
        <v>61</v>
      </c>
      <c r="E21" s="1" t="s">
        <v>62</v>
      </c>
      <c r="F21" s="2">
        <v>4100.79</v>
      </c>
      <c r="I21" s="22" t="s">
        <v>15</v>
      </c>
      <c r="J21" s="1" t="s">
        <v>65</v>
      </c>
      <c r="K21" s="1" t="s">
        <v>66</v>
      </c>
      <c r="L21" s="3">
        <v>45455</v>
      </c>
      <c r="M21" s="3">
        <v>45455</v>
      </c>
      <c r="N21" s="1" t="s">
        <v>17</v>
      </c>
      <c r="O21" s="4">
        <v>1</v>
      </c>
      <c r="P21" t="s">
        <v>64</v>
      </c>
      <c r="Q21" t="s">
        <v>35</v>
      </c>
    </row>
    <row r="22" spans="1:17">
      <c r="A22" s="9" t="s">
        <v>67</v>
      </c>
      <c r="B22" s="1" t="s">
        <v>23</v>
      </c>
      <c r="C22" s="1" t="s">
        <v>29</v>
      </c>
      <c r="D22" s="1" t="s">
        <v>69</v>
      </c>
      <c r="E22" s="1" t="s">
        <v>68</v>
      </c>
      <c r="F22" s="2">
        <v>1156.7</v>
      </c>
      <c r="I22" s="1" t="s">
        <v>14</v>
      </c>
      <c r="J22" s="1" t="s">
        <v>38</v>
      </c>
      <c r="K22" s="1" t="s">
        <v>70</v>
      </c>
      <c r="L22" s="3">
        <v>45369</v>
      </c>
      <c r="M22" s="3">
        <v>45369</v>
      </c>
      <c r="N22" s="1" t="s">
        <v>17</v>
      </c>
      <c r="O22" s="4">
        <v>3.6920000000000002</v>
      </c>
      <c r="P22" t="s">
        <v>64</v>
      </c>
      <c r="Q22" t="s">
        <v>35</v>
      </c>
    </row>
    <row r="23" spans="1:17">
      <c r="A23" s="9" t="s">
        <v>71</v>
      </c>
      <c r="B23" s="1" t="s">
        <v>21</v>
      </c>
      <c r="C23" s="1" t="s">
        <v>29</v>
      </c>
      <c r="D23" s="1" t="s">
        <v>69</v>
      </c>
      <c r="E23" s="1" t="s">
        <v>68</v>
      </c>
      <c r="G23" s="2">
        <v>1116.31</v>
      </c>
      <c r="I23" s="27" t="s">
        <v>15</v>
      </c>
      <c r="J23" s="1" t="s">
        <v>51</v>
      </c>
      <c r="K23" s="1" t="s">
        <v>72</v>
      </c>
      <c r="L23" s="3">
        <v>45371</v>
      </c>
      <c r="M23" s="3">
        <v>45371</v>
      </c>
      <c r="N23" s="1" t="s">
        <v>17</v>
      </c>
      <c r="O23" s="4">
        <v>3.6920000000000002</v>
      </c>
      <c r="P23" t="s">
        <v>64</v>
      </c>
      <c r="Q23" t="s">
        <v>35</v>
      </c>
    </row>
    <row r="24" spans="1:17">
      <c r="A24" s="9" t="s">
        <v>71</v>
      </c>
      <c r="B24" s="1" t="s">
        <v>21</v>
      </c>
      <c r="C24" s="1" t="s">
        <v>29</v>
      </c>
      <c r="D24" s="1" t="s">
        <v>69</v>
      </c>
      <c r="E24" s="1" t="s">
        <v>68</v>
      </c>
      <c r="G24" s="2">
        <v>40.39</v>
      </c>
      <c r="I24" s="27" t="s">
        <v>15</v>
      </c>
      <c r="J24" s="1" t="s">
        <v>51</v>
      </c>
      <c r="K24" s="1" t="s">
        <v>32</v>
      </c>
      <c r="L24" s="3">
        <v>45382</v>
      </c>
      <c r="M24" s="3">
        <v>45382</v>
      </c>
      <c r="N24" s="1" t="s">
        <v>17</v>
      </c>
      <c r="O24" s="4">
        <v>3.6920000000000002</v>
      </c>
      <c r="P24" t="s">
        <v>64</v>
      </c>
      <c r="Q24" t="s">
        <v>35</v>
      </c>
    </row>
    <row r="26" spans="1:17">
      <c r="A26" s="8"/>
    </row>
    <row r="31" spans="1:17">
      <c r="A31" s="8"/>
    </row>
    <row r="32" spans="1:17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0B7313B-53B9-4416-954D-BF375FF6180F}">
          <x14:formula1>
            <xm:f>Tablas!$F$2:$F$9</xm:f>
          </x14:formula1>
          <xm:sqref>B1:B1048576</xm:sqref>
        </x14:dataValidation>
        <x14:dataValidation type="list" allowBlank="1" showInputMessage="1" showErrorMessage="1" xr:uid="{7C154879-1E4C-4385-B086-D82A48CEFC41}">
          <x14:formula1>
            <xm:f>Tablas!$B$2:$B$73</xm:f>
          </x14:formula1>
          <xm:sqref>I1:I1048576</xm:sqref>
        </x14:dataValidation>
        <x14:dataValidation type="list" allowBlank="1" showInputMessage="1" showErrorMessage="1" xr:uid="{EB63C0A8-F2B5-4E1B-BB25-FE3C0719E123}">
          <x14:formula1>
            <xm:f>Tablas!$D$2:$D$4</xm:f>
          </x14:formula1>
          <xm:sqref>N1:N1048576</xm:sqref>
        </x14:dataValidation>
        <x14:dataValidation type="list" allowBlank="1" showInputMessage="1" showErrorMessage="1" xr:uid="{5B3877C7-3651-4AAA-9190-99A478FFEF60}">
          <x14:formula1>
            <xm:f>Tablas!$F$12:$F$18</xm:f>
          </x14:formula1>
          <xm:sqref>C1:C1048576</xm:sqref>
        </x14:dataValidation>
        <x14:dataValidation type="list" allowBlank="1" showInputMessage="1" showErrorMessage="1" xr:uid="{E29C9000-5591-491E-87BB-6C95AE62CEB1}">
          <x14:formula1>
            <xm:f>Tablas!$G$2</xm:f>
          </x14:formula1>
          <xm:sqref>Q1:Q1048576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72"/>
  <sheetViews>
    <sheetView topLeftCell="B1" workbookViewId="0">
      <selection activeCell="G2" sqref="G2"/>
    </sheetView>
  </sheetViews>
  <sheetFormatPr baseColWidth="10" defaultRowHeight="9.9499999999999993" customHeight="1"/>
  <cols>
    <col min="1" max="1" width="11.42578125" style="233"/>
    <col min="2" max="2" width="57" style="234" customWidth="1"/>
    <col min="3" max="3" width="11.42578125" style="233"/>
    <col min="4" max="4" width="7.7109375" style="233" bestFit="1" customWidth="1"/>
    <col min="5" max="5" width="11.42578125" style="233"/>
    <col min="6" max="6" width="19.28515625" style="233" bestFit="1" customWidth="1"/>
    <col min="7" max="7" width="32.28515625" style="233" bestFit="1" customWidth="1"/>
    <col min="8" max="8" width="11.42578125" style="233"/>
    <col min="9" max="9" width="16.42578125" style="233" bestFit="1" customWidth="1"/>
    <col min="10" max="16384" width="11.42578125" style="233"/>
  </cols>
  <sheetData>
    <row r="1" spans="2:9" ht="9.9499999999999993" customHeight="1">
      <c r="B1" s="236" t="s">
        <v>348</v>
      </c>
      <c r="C1" s="234"/>
      <c r="D1" s="237" t="s">
        <v>345</v>
      </c>
      <c r="F1" s="237" t="s">
        <v>334</v>
      </c>
      <c r="G1" s="237" t="s">
        <v>417</v>
      </c>
      <c r="I1" s="237" t="s">
        <v>426</v>
      </c>
    </row>
    <row r="2" spans="2:9" ht="9.9499999999999993" customHeight="1">
      <c r="B2" s="234" t="s">
        <v>26</v>
      </c>
      <c r="C2" s="234"/>
      <c r="D2" s="233" t="s">
        <v>407</v>
      </c>
      <c r="F2" s="233" t="s">
        <v>18</v>
      </c>
      <c r="G2" s="241" t="s">
        <v>427</v>
      </c>
    </row>
    <row r="3" spans="2:9" ht="9.9499999999999993" customHeight="1">
      <c r="B3" s="234" t="s">
        <v>349</v>
      </c>
      <c r="C3" s="234"/>
      <c r="D3" s="233" t="s">
        <v>408</v>
      </c>
      <c r="F3" s="233" t="s">
        <v>19</v>
      </c>
      <c r="G3" s="235" t="s">
        <v>428</v>
      </c>
      <c r="I3" s="233" t="s">
        <v>419</v>
      </c>
    </row>
    <row r="4" spans="2:9" ht="9.9499999999999993" customHeight="1">
      <c r="B4" s="234" t="s">
        <v>350</v>
      </c>
      <c r="C4" s="234"/>
      <c r="F4" s="233" t="s">
        <v>20</v>
      </c>
      <c r="G4" s="233" t="s">
        <v>429</v>
      </c>
      <c r="I4" s="233" t="s">
        <v>420</v>
      </c>
    </row>
    <row r="5" spans="2:9" ht="9.9499999999999993" customHeight="1">
      <c r="B5" s="234" t="s">
        <v>351</v>
      </c>
      <c r="C5" s="234"/>
      <c r="F5" s="233" t="s">
        <v>21</v>
      </c>
      <c r="G5" s="233" t="s">
        <v>430</v>
      </c>
      <c r="I5" s="233" t="s">
        <v>421</v>
      </c>
    </row>
    <row r="6" spans="2:9" ht="9.9499999999999993" customHeight="1">
      <c r="B6" s="234" t="s">
        <v>352</v>
      </c>
      <c r="C6" s="234"/>
      <c r="F6" s="233" t="s">
        <v>22</v>
      </c>
      <c r="G6" s="233" t="s">
        <v>431</v>
      </c>
      <c r="I6" s="233" t="s">
        <v>422</v>
      </c>
    </row>
    <row r="7" spans="2:9" ht="9.9499999999999993" customHeight="1">
      <c r="B7" s="234" t="s">
        <v>353</v>
      </c>
      <c r="C7" s="234"/>
      <c r="F7" s="233" t="s">
        <v>31</v>
      </c>
      <c r="G7" s="233" t="s">
        <v>432</v>
      </c>
      <c r="I7" s="233" t="s">
        <v>423</v>
      </c>
    </row>
    <row r="8" spans="2:9" ht="9.9499999999999993" customHeight="1">
      <c r="B8" s="234" t="s">
        <v>354</v>
      </c>
      <c r="C8" s="234"/>
      <c r="F8" s="233" t="s">
        <v>30</v>
      </c>
      <c r="G8" s="233" t="s">
        <v>433</v>
      </c>
      <c r="I8" s="233" t="s">
        <v>424</v>
      </c>
    </row>
    <row r="9" spans="2:9" ht="9.9499999999999993" customHeight="1">
      <c r="B9" s="234" t="s">
        <v>355</v>
      </c>
      <c r="C9" s="234"/>
      <c r="F9" s="233" t="s">
        <v>23</v>
      </c>
      <c r="G9" s="233" t="s">
        <v>434</v>
      </c>
      <c r="I9" s="233" t="s">
        <v>425</v>
      </c>
    </row>
    <row r="10" spans="2:9" ht="9.9499999999999993" customHeight="1">
      <c r="B10" s="234" t="s">
        <v>356</v>
      </c>
      <c r="C10" s="234"/>
      <c r="G10" s="233" t="s">
        <v>435</v>
      </c>
      <c r="I10" s="233" t="s">
        <v>319</v>
      </c>
    </row>
    <row r="11" spans="2:9" ht="9.9499999999999993" customHeight="1">
      <c r="B11" s="234" t="s">
        <v>357</v>
      </c>
      <c r="C11" s="234"/>
      <c r="F11" s="237" t="s">
        <v>418</v>
      </c>
      <c r="G11" s="233" t="s">
        <v>436</v>
      </c>
    </row>
    <row r="12" spans="2:9" ht="9.9499999999999993" customHeight="1">
      <c r="B12" s="234" t="s">
        <v>13</v>
      </c>
      <c r="C12" s="234"/>
      <c r="F12" s="233" t="s">
        <v>27</v>
      </c>
      <c r="G12" s="233" t="s">
        <v>437</v>
      </c>
    </row>
    <row r="13" spans="2:9" ht="9.9499999999999993" customHeight="1">
      <c r="B13" s="234" t="s">
        <v>358</v>
      </c>
      <c r="C13" s="234"/>
      <c r="F13" s="233" t="s">
        <v>409</v>
      </c>
      <c r="G13" s="233" t="s">
        <v>438</v>
      </c>
    </row>
    <row r="14" spans="2:9" ht="9.9499999999999993" customHeight="1">
      <c r="B14" s="234" t="s">
        <v>359</v>
      </c>
      <c r="C14" s="234"/>
      <c r="F14" s="233" t="s">
        <v>410</v>
      </c>
      <c r="G14" s="233" t="s">
        <v>439</v>
      </c>
    </row>
    <row r="15" spans="2:9" ht="9.9499999999999993" customHeight="1">
      <c r="B15" s="234" t="s">
        <v>360</v>
      </c>
      <c r="C15" s="234"/>
      <c r="F15" s="233" t="s">
        <v>411</v>
      </c>
      <c r="G15" s="233" t="s">
        <v>440</v>
      </c>
    </row>
    <row r="16" spans="2:9" ht="9.9499999999999993" customHeight="1">
      <c r="B16" s="234" t="s">
        <v>361</v>
      </c>
      <c r="C16" s="234"/>
      <c r="F16" s="233" t="s">
        <v>412</v>
      </c>
      <c r="G16" s="233" t="s">
        <v>441</v>
      </c>
    </row>
    <row r="17" spans="2:7" ht="9.9499999999999993" customHeight="1">
      <c r="B17" s="234" t="s">
        <v>362</v>
      </c>
      <c r="C17" s="234"/>
      <c r="F17" s="233" t="s">
        <v>413</v>
      </c>
      <c r="G17" s="233" t="s">
        <v>442</v>
      </c>
    </row>
    <row r="18" spans="2:7" ht="9.9499999999999993" customHeight="1">
      <c r="B18" s="234" t="s">
        <v>363</v>
      </c>
      <c r="C18" s="234"/>
      <c r="F18" s="233" t="s">
        <v>414</v>
      </c>
      <c r="G18" s="233" t="s">
        <v>443</v>
      </c>
    </row>
    <row r="19" spans="2:7" ht="9.9499999999999993" customHeight="1">
      <c r="B19" s="234" t="s">
        <v>364</v>
      </c>
      <c r="C19" s="234"/>
      <c r="G19" s="233" t="s">
        <v>444</v>
      </c>
    </row>
    <row r="20" spans="2:7" ht="9.9499999999999993" customHeight="1">
      <c r="B20" s="234" t="s">
        <v>365</v>
      </c>
      <c r="C20" s="234"/>
      <c r="G20" s="233" t="s">
        <v>445</v>
      </c>
    </row>
    <row r="21" spans="2:7" ht="9.9499999999999993" customHeight="1">
      <c r="B21" s="234" t="s">
        <v>366</v>
      </c>
      <c r="C21" s="234"/>
      <c r="G21" s="233" t="s">
        <v>446</v>
      </c>
    </row>
    <row r="22" spans="2:7" ht="9.9499999999999993" customHeight="1">
      <c r="B22" s="234" t="s">
        <v>367</v>
      </c>
      <c r="C22" s="234"/>
    </row>
    <row r="23" spans="2:7" ht="9.9499999999999993" customHeight="1">
      <c r="B23" s="234" t="s">
        <v>368</v>
      </c>
      <c r="C23" s="234"/>
    </row>
    <row r="24" spans="2:7" ht="9.9499999999999993" customHeight="1">
      <c r="B24" s="234" t="s">
        <v>369</v>
      </c>
      <c r="C24" s="234"/>
    </row>
    <row r="25" spans="2:7" ht="9.9499999999999993" customHeight="1">
      <c r="B25" s="234" t="s">
        <v>370</v>
      </c>
      <c r="C25" s="234"/>
    </row>
    <row r="26" spans="2:7" ht="9.9499999999999993" customHeight="1">
      <c r="B26" s="234" t="s">
        <v>371</v>
      </c>
      <c r="C26" s="234"/>
    </row>
    <row r="27" spans="2:7" ht="9.9499999999999993" customHeight="1">
      <c r="B27" s="234" t="s">
        <v>372</v>
      </c>
      <c r="C27" s="234"/>
    </row>
    <row r="28" spans="2:7" ht="9.9499999999999993" customHeight="1">
      <c r="B28" s="234" t="s">
        <v>373</v>
      </c>
      <c r="C28" s="234"/>
    </row>
    <row r="29" spans="2:7" ht="9.9499999999999993" customHeight="1">
      <c r="B29" s="234" t="s">
        <v>374</v>
      </c>
      <c r="C29" s="234"/>
    </row>
    <row r="30" spans="2:7" ht="9.9499999999999993" customHeight="1">
      <c r="B30" s="234" t="s">
        <v>375</v>
      </c>
      <c r="C30" s="234"/>
    </row>
    <row r="31" spans="2:7" ht="9.9499999999999993" customHeight="1">
      <c r="B31" s="234" t="s">
        <v>376</v>
      </c>
      <c r="C31" s="234"/>
    </row>
    <row r="32" spans="2:7" ht="9.9499999999999993" customHeight="1">
      <c r="B32" s="234" t="s">
        <v>377</v>
      </c>
      <c r="C32" s="234"/>
    </row>
    <row r="33" spans="2:3" ht="9.9499999999999993" customHeight="1">
      <c r="B33" s="234" t="s">
        <v>378</v>
      </c>
      <c r="C33" s="234"/>
    </row>
    <row r="34" spans="2:3" ht="9.9499999999999993" customHeight="1">
      <c r="B34" s="234" t="s">
        <v>379</v>
      </c>
      <c r="C34" s="234"/>
    </row>
    <row r="35" spans="2:3" ht="9.9499999999999993" customHeight="1">
      <c r="B35" s="234" t="s">
        <v>380</v>
      </c>
      <c r="C35" s="234"/>
    </row>
    <row r="36" spans="2:3" ht="9.9499999999999993" customHeight="1">
      <c r="B36" s="234" t="s">
        <v>381</v>
      </c>
      <c r="C36" s="234"/>
    </row>
    <row r="37" spans="2:3" ht="9.9499999999999993" customHeight="1">
      <c r="B37" s="234" t="s">
        <v>382</v>
      </c>
      <c r="C37" s="234"/>
    </row>
    <row r="38" spans="2:3" ht="9.9499999999999993" customHeight="1">
      <c r="B38" s="234" t="s">
        <v>383</v>
      </c>
      <c r="C38" s="234"/>
    </row>
    <row r="39" spans="2:3" ht="9.9499999999999993" customHeight="1">
      <c r="B39" s="234" t="s">
        <v>384</v>
      </c>
      <c r="C39" s="234"/>
    </row>
    <row r="40" spans="2:3" ht="9.9499999999999993" customHeight="1">
      <c r="B40" s="234" t="s">
        <v>385</v>
      </c>
      <c r="C40" s="234"/>
    </row>
    <row r="41" spans="2:3" ht="9.9499999999999993" customHeight="1">
      <c r="B41" s="234" t="s">
        <v>386</v>
      </c>
      <c r="C41" s="234"/>
    </row>
    <row r="42" spans="2:3" ht="9.9499999999999993" customHeight="1">
      <c r="B42" s="234" t="s">
        <v>387</v>
      </c>
      <c r="C42" s="234"/>
    </row>
    <row r="43" spans="2:3" ht="9.9499999999999993" customHeight="1">
      <c r="B43" s="234" t="s">
        <v>388</v>
      </c>
      <c r="C43" s="234"/>
    </row>
    <row r="44" spans="2:3" ht="9.9499999999999993" customHeight="1">
      <c r="B44" s="234" t="s">
        <v>389</v>
      </c>
      <c r="C44" s="234"/>
    </row>
    <row r="45" spans="2:3" ht="9.9499999999999993" customHeight="1">
      <c r="B45" s="234" t="s">
        <v>390</v>
      </c>
      <c r="C45" s="234"/>
    </row>
    <row r="46" spans="2:3" ht="9.9499999999999993" customHeight="1">
      <c r="B46" s="234" t="s">
        <v>391</v>
      </c>
      <c r="C46" s="234"/>
    </row>
    <row r="47" spans="2:3" ht="9.9499999999999993" customHeight="1">
      <c r="B47" s="234" t="s">
        <v>392</v>
      </c>
      <c r="C47" s="234"/>
    </row>
    <row r="48" spans="2:3" ht="9.9499999999999993" customHeight="1">
      <c r="B48" s="234" t="s">
        <v>393</v>
      </c>
      <c r="C48" s="234"/>
    </row>
    <row r="49" spans="2:3" ht="9.9499999999999993" customHeight="1">
      <c r="B49" s="234" t="s">
        <v>394</v>
      </c>
      <c r="C49" s="234"/>
    </row>
    <row r="50" spans="2:3" ht="9.9499999999999993" customHeight="1">
      <c r="B50" s="234" t="s">
        <v>395</v>
      </c>
      <c r="C50" s="234"/>
    </row>
    <row r="51" spans="2:3" ht="9.9499999999999993" customHeight="1">
      <c r="B51" s="234" t="s">
        <v>396</v>
      </c>
      <c r="C51" s="234"/>
    </row>
    <row r="52" spans="2:3" ht="9.9499999999999993" customHeight="1">
      <c r="B52" s="234" t="s">
        <v>397</v>
      </c>
      <c r="C52" s="234"/>
    </row>
    <row r="53" spans="2:3" ht="9.9499999999999993" customHeight="1">
      <c r="B53" s="234" t="s">
        <v>398</v>
      </c>
      <c r="C53" s="234"/>
    </row>
    <row r="54" spans="2:3" ht="9.9499999999999993" customHeight="1">
      <c r="B54" s="234" t="s">
        <v>399</v>
      </c>
      <c r="C54" s="234"/>
    </row>
    <row r="55" spans="2:3" ht="9.9499999999999993" customHeight="1">
      <c r="B55" s="234" t="s">
        <v>400</v>
      </c>
      <c r="C55" s="234"/>
    </row>
    <row r="56" spans="2:3" ht="9.9499999999999993" customHeight="1">
      <c r="B56" s="234" t="s">
        <v>401</v>
      </c>
      <c r="C56" s="234"/>
    </row>
    <row r="57" spans="2:3" ht="9.9499999999999993" customHeight="1">
      <c r="B57" s="234" t="s">
        <v>402</v>
      </c>
      <c r="C57" s="234"/>
    </row>
    <row r="58" spans="2:3" ht="9.9499999999999993" customHeight="1">
      <c r="B58" s="234" t="s">
        <v>403</v>
      </c>
      <c r="C58" s="234"/>
    </row>
    <row r="59" spans="2:3" ht="9.9499999999999993" customHeight="1">
      <c r="B59" s="234" t="s">
        <v>404</v>
      </c>
      <c r="C59" s="234"/>
    </row>
    <row r="60" spans="2:3" ht="9.9499999999999993" customHeight="1">
      <c r="B60" s="234" t="s">
        <v>405</v>
      </c>
      <c r="C60" s="234"/>
    </row>
    <row r="61" spans="2:3" ht="9.9499999999999993" customHeight="1">
      <c r="B61" s="234" t="s">
        <v>406</v>
      </c>
      <c r="C61" s="234"/>
    </row>
    <row r="62" spans="2:3" ht="9.9499999999999993" customHeight="1">
      <c r="C62" s="234"/>
    </row>
    <row r="63" spans="2:3" ht="9.9499999999999993" customHeight="1">
      <c r="C63" s="234"/>
    </row>
    <row r="64" spans="2:3" ht="9.9499999999999993" customHeight="1">
      <c r="C64" s="234"/>
    </row>
    <row r="65" spans="3:3" ht="9.9499999999999993" customHeight="1">
      <c r="C65" s="234"/>
    </row>
    <row r="66" spans="3:3" ht="9.9499999999999993" customHeight="1">
      <c r="C66" s="234"/>
    </row>
    <row r="67" spans="3:3" ht="9.9499999999999993" customHeight="1">
      <c r="C67" s="234"/>
    </row>
    <row r="68" spans="3:3" ht="9.9499999999999993" customHeight="1">
      <c r="C68" s="234"/>
    </row>
    <row r="69" spans="3:3" ht="9.9499999999999993" customHeight="1">
      <c r="C69" s="234"/>
    </row>
    <row r="70" spans="3:3" ht="9.9499999999999993" customHeight="1">
      <c r="C70" s="234"/>
    </row>
    <row r="71" spans="3:3" ht="9.9499999999999993" customHeight="1">
      <c r="C71" s="234"/>
    </row>
    <row r="72" spans="3:3" ht="9.9499999999999993" customHeight="1">
      <c r="C72" s="2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1BD89-0404-421A-8711-D239FB0C5CD1}">
  <sheetPr>
    <tabColor rgb="FFFF0000"/>
  </sheetPr>
  <dimension ref="A1:Q11"/>
  <sheetViews>
    <sheetView zoomScale="70" zoomScaleNormal="70" workbookViewId="0">
      <selection activeCell="A8" sqref="A8:XFD11"/>
    </sheetView>
  </sheetViews>
  <sheetFormatPr baseColWidth="10" defaultColWidth="10.85546875" defaultRowHeight="15"/>
  <cols>
    <col min="1" max="1" width="11" style="9" customWidth="1"/>
    <col min="2" max="2" width="11.28515625" style="1" customWidth="1"/>
    <col min="3" max="3" width="8.85546875" style="1" customWidth="1"/>
    <col min="4" max="4" width="11.5703125" style="9" customWidth="1"/>
    <col min="5" max="5" width="28.5703125" style="1" customWidth="1"/>
    <col min="6" max="6" width="13.5703125" style="53" customWidth="1"/>
    <col min="7" max="7" width="11.140625" style="53" customWidth="1"/>
    <col min="8" max="9" width="9.42578125" style="1" customWidth="1"/>
    <col min="10" max="10" width="8.140625" style="1" customWidth="1"/>
    <col min="11" max="11" width="8.140625" style="9" customWidth="1"/>
    <col min="12" max="12" width="10.85546875" style="100" customWidth="1"/>
    <col min="13" max="13" width="11.7109375" style="100" customWidth="1"/>
    <col min="14" max="14" width="10.85546875" style="1"/>
    <col min="15" max="15" width="12.7109375" style="4" customWidth="1"/>
    <col min="16" max="16" width="37" customWidth="1"/>
    <col min="17" max="17" width="16.5703125" bestFit="1" customWidth="1"/>
  </cols>
  <sheetData>
    <row r="1" spans="1:17">
      <c r="A1" s="9" t="s">
        <v>0</v>
      </c>
      <c r="B1" s="5" t="s">
        <v>1</v>
      </c>
      <c r="C1" s="5" t="s">
        <v>25</v>
      </c>
      <c r="D1" s="7" t="s">
        <v>2</v>
      </c>
      <c r="E1" s="5" t="s">
        <v>24</v>
      </c>
      <c r="F1" s="157" t="s">
        <v>3</v>
      </c>
      <c r="G1" s="98" t="s">
        <v>4</v>
      </c>
      <c r="H1" s="5" t="s">
        <v>5</v>
      </c>
      <c r="I1" s="5" t="s">
        <v>6</v>
      </c>
      <c r="J1" s="5" t="s">
        <v>7</v>
      </c>
      <c r="K1" s="7" t="s">
        <v>8</v>
      </c>
      <c r="L1" s="99" t="s">
        <v>9</v>
      </c>
      <c r="M1" s="99" t="s">
        <v>10</v>
      </c>
      <c r="N1" s="5" t="s">
        <v>11</v>
      </c>
      <c r="O1" s="14" t="s">
        <v>12</v>
      </c>
      <c r="P1" s="10" t="s">
        <v>33</v>
      </c>
      <c r="Q1" s="10" t="s">
        <v>34</v>
      </c>
    </row>
    <row r="2" spans="1:17">
      <c r="A2" s="129">
        <v>3731002</v>
      </c>
      <c r="B2" s="121" t="s">
        <v>20</v>
      </c>
      <c r="C2" s="1" t="s">
        <v>27</v>
      </c>
      <c r="D2" s="119">
        <v>42565422</v>
      </c>
      <c r="E2" s="178" t="s">
        <v>321</v>
      </c>
      <c r="F2" s="53">
        <v>6750</v>
      </c>
      <c r="I2" s="121" t="s">
        <v>15</v>
      </c>
      <c r="J2" s="216" t="s">
        <v>314</v>
      </c>
      <c r="K2" s="9" t="s">
        <v>322</v>
      </c>
      <c r="L2" s="3">
        <v>45554</v>
      </c>
      <c r="M2" s="3">
        <v>45736</v>
      </c>
      <c r="N2" s="1" t="s">
        <v>17</v>
      </c>
      <c r="O2" s="222">
        <v>3.7639999999999998</v>
      </c>
      <c r="P2" s="124" t="s">
        <v>323</v>
      </c>
      <c r="Q2" s="124" t="s">
        <v>35</v>
      </c>
    </row>
    <row r="3" spans="1:17">
      <c r="A3" s="129">
        <v>3731002</v>
      </c>
      <c r="B3" s="121" t="s">
        <v>20</v>
      </c>
      <c r="C3" s="1" t="s">
        <v>27</v>
      </c>
      <c r="D3" s="119">
        <v>42565422</v>
      </c>
      <c r="E3" s="178" t="s">
        <v>321</v>
      </c>
      <c r="F3" s="53">
        <v>6750</v>
      </c>
      <c r="I3" s="121" t="s">
        <v>15</v>
      </c>
      <c r="J3" s="216" t="s">
        <v>314</v>
      </c>
      <c r="K3" s="9" t="s">
        <v>322</v>
      </c>
      <c r="L3" s="3">
        <v>45554</v>
      </c>
      <c r="M3" s="3">
        <v>45920</v>
      </c>
      <c r="N3" s="1" t="s">
        <v>17</v>
      </c>
      <c r="O3" s="222">
        <v>3.7639999999999998</v>
      </c>
      <c r="P3" s="124" t="s">
        <v>323</v>
      </c>
      <c r="Q3" s="124" t="s">
        <v>35</v>
      </c>
    </row>
    <row r="4" spans="1:17">
      <c r="A4" s="129">
        <v>4699002</v>
      </c>
      <c r="B4" s="121" t="s">
        <v>20</v>
      </c>
      <c r="C4" s="1" t="s">
        <v>27</v>
      </c>
      <c r="D4" s="119">
        <v>42565422</v>
      </c>
      <c r="E4" s="178" t="s">
        <v>321</v>
      </c>
      <c r="G4" s="53">
        <v>6750</v>
      </c>
      <c r="I4" s="121" t="s">
        <v>15</v>
      </c>
      <c r="J4" s="216" t="s">
        <v>314</v>
      </c>
      <c r="K4" s="9" t="s">
        <v>322</v>
      </c>
      <c r="L4" s="3">
        <v>45554</v>
      </c>
      <c r="M4" s="3">
        <v>45736</v>
      </c>
      <c r="N4" s="1" t="s">
        <v>17</v>
      </c>
      <c r="O4" s="222">
        <v>3.7639999999999998</v>
      </c>
      <c r="P4" s="124" t="s">
        <v>323</v>
      </c>
      <c r="Q4" s="124" t="s">
        <v>35</v>
      </c>
    </row>
    <row r="5" spans="1:17">
      <c r="A5" s="129">
        <v>4699002</v>
      </c>
      <c r="B5" s="121" t="s">
        <v>20</v>
      </c>
      <c r="C5" s="1" t="s">
        <v>27</v>
      </c>
      <c r="D5" s="119">
        <v>42565422</v>
      </c>
      <c r="E5" s="178" t="s">
        <v>321</v>
      </c>
      <c r="G5" s="53">
        <v>6750</v>
      </c>
      <c r="I5" s="121" t="s">
        <v>15</v>
      </c>
      <c r="J5" s="216" t="s">
        <v>314</v>
      </c>
      <c r="K5" s="9" t="s">
        <v>322</v>
      </c>
      <c r="L5" s="3">
        <v>45554</v>
      </c>
      <c r="M5" s="3">
        <v>45920</v>
      </c>
      <c r="N5" s="1" t="s">
        <v>17</v>
      </c>
      <c r="O5" s="222">
        <v>3.7639999999999998</v>
      </c>
      <c r="P5" s="124" t="s">
        <v>323</v>
      </c>
      <c r="Q5" s="124" t="s">
        <v>35</v>
      </c>
    </row>
    <row r="6" spans="1:17">
      <c r="A6" s="129"/>
      <c r="B6" s="121"/>
      <c r="D6" s="119"/>
      <c r="E6" s="178"/>
      <c r="I6" s="121"/>
      <c r="J6" s="216"/>
      <c r="L6" s="3"/>
      <c r="M6" s="3"/>
      <c r="O6" s="222"/>
      <c r="P6" s="124"/>
      <c r="Q6" s="124"/>
    </row>
    <row r="7" spans="1:17">
      <c r="A7" s="129"/>
      <c r="B7" s="121"/>
      <c r="D7" s="119"/>
      <c r="E7" s="178"/>
      <c r="I7" s="121"/>
      <c r="J7" s="216"/>
      <c r="L7" s="3"/>
      <c r="M7" s="3"/>
      <c r="O7" s="222"/>
      <c r="P7" s="124"/>
      <c r="Q7" s="124"/>
    </row>
    <row r="8" spans="1:17">
      <c r="A8" s="129">
        <v>3731002</v>
      </c>
      <c r="B8" s="121" t="s">
        <v>20</v>
      </c>
      <c r="C8" s="1" t="s">
        <v>27</v>
      </c>
      <c r="D8" s="30" t="s">
        <v>324</v>
      </c>
      <c r="E8" s="30" t="s">
        <v>325</v>
      </c>
      <c r="F8" s="53">
        <v>900</v>
      </c>
      <c r="I8" s="121" t="s">
        <v>15</v>
      </c>
      <c r="J8" s="216" t="s">
        <v>314</v>
      </c>
      <c r="K8" s="9" t="s">
        <v>330</v>
      </c>
      <c r="L8" s="3">
        <v>45544</v>
      </c>
      <c r="M8" s="3">
        <v>45725</v>
      </c>
      <c r="N8" s="1" t="s">
        <v>17</v>
      </c>
      <c r="O8" s="222">
        <v>3.7810000000000001</v>
      </c>
      <c r="P8" s="124" t="s">
        <v>326</v>
      </c>
      <c r="Q8" s="124" t="s">
        <v>35</v>
      </c>
    </row>
    <row r="9" spans="1:17">
      <c r="A9" s="129">
        <v>3731002</v>
      </c>
      <c r="B9" s="121" t="s">
        <v>20</v>
      </c>
      <c r="C9" s="1" t="s">
        <v>27</v>
      </c>
      <c r="D9" s="30" t="s">
        <v>324</v>
      </c>
      <c r="E9" s="30" t="s">
        <v>325</v>
      </c>
      <c r="F9" s="53">
        <v>900</v>
      </c>
      <c r="I9" s="121" t="s">
        <v>15</v>
      </c>
      <c r="J9" s="216" t="s">
        <v>314</v>
      </c>
      <c r="K9" s="9" t="s">
        <v>330</v>
      </c>
      <c r="L9" s="3">
        <v>45544</v>
      </c>
      <c r="M9" s="3">
        <v>45909</v>
      </c>
      <c r="N9" s="1" t="s">
        <v>17</v>
      </c>
      <c r="O9" s="222">
        <v>3.7810000000000001</v>
      </c>
      <c r="P9" s="124" t="s">
        <v>326</v>
      </c>
      <c r="Q9" s="124" t="s">
        <v>35</v>
      </c>
    </row>
    <row r="10" spans="1:17">
      <c r="A10" s="129">
        <v>4699002</v>
      </c>
      <c r="B10" s="121" t="s">
        <v>20</v>
      </c>
      <c r="C10" s="1" t="s">
        <v>27</v>
      </c>
      <c r="D10" s="30" t="s">
        <v>324</v>
      </c>
      <c r="E10" s="30" t="s">
        <v>325</v>
      </c>
      <c r="F10" s="212"/>
      <c r="G10" s="53">
        <v>900</v>
      </c>
      <c r="I10" s="121" t="s">
        <v>15</v>
      </c>
      <c r="J10" s="216" t="s">
        <v>314</v>
      </c>
      <c r="K10" s="9" t="s">
        <v>330</v>
      </c>
      <c r="L10" s="3">
        <v>45544</v>
      </c>
      <c r="M10" s="3">
        <v>45725</v>
      </c>
      <c r="N10" s="1" t="s">
        <v>17</v>
      </c>
      <c r="O10" s="222">
        <v>3.7810000000000001</v>
      </c>
      <c r="P10" s="124" t="s">
        <v>326</v>
      </c>
      <c r="Q10" s="124" t="s">
        <v>35</v>
      </c>
    </row>
    <row r="11" spans="1:17">
      <c r="A11" s="129">
        <v>4699002</v>
      </c>
      <c r="B11" s="121" t="s">
        <v>20</v>
      </c>
      <c r="C11" s="1" t="s">
        <v>27</v>
      </c>
      <c r="D11" s="30" t="s">
        <v>324</v>
      </c>
      <c r="E11" s="30" t="s">
        <v>325</v>
      </c>
      <c r="F11" s="212"/>
      <c r="G11" s="53">
        <v>900</v>
      </c>
      <c r="I11" s="121" t="s">
        <v>15</v>
      </c>
      <c r="J11" s="216" t="s">
        <v>314</v>
      </c>
      <c r="K11" s="9" t="s">
        <v>330</v>
      </c>
      <c r="L11" s="3">
        <v>45544</v>
      </c>
      <c r="M11" s="3">
        <v>45909</v>
      </c>
      <c r="N11" s="1" t="s">
        <v>17</v>
      </c>
      <c r="O11" s="222">
        <v>3.7810000000000001</v>
      </c>
      <c r="P11" s="124" t="s">
        <v>326</v>
      </c>
      <c r="Q11" s="124" t="s">
        <v>35</v>
      </c>
    </row>
  </sheetData>
  <autoFilter ref="A1:R1" xr:uid="{B254E1A3-81A5-4B74-9D6D-F356B382EE4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1E23378-033C-44E4-BDB1-8E2E287802BF}">
          <x14:formula1>
            <xm:f>Tablas!$F$2:$F$9</xm:f>
          </x14:formula1>
          <xm:sqref>B1:B1048576</xm:sqref>
        </x14:dataValidation>
        <x14:dataValidation type="list" allowBlank="1" showInputMessage="1" showErrorMessage="1" xr:uid="{29635C4C-01DC-4E5D-8278-779F690151BD}">
          <x14:formula1>
            <xm:f>Tablas!$B$2:$B$73</xm:f>
          </x14:formula1>
          <xm:sqref>I1:I1048576</xm:sqref>
        </x14:dataValidation>
        <x14:dataValidation type="list" allowBlank="1" showInputMessage="1" showErrorMessage="1" xr:uid="{065849DC-EE77-4FB2-B45B-79A58611A64C}">
          <x14:formula1>
            <xm:f>Tablas!$D$2:$D$4</xm:f>
          </x14:formula1>
          <xm:sqref>N1:N1048576</xm:sqref>
        </x14:dataValidation>
        <x14:dataValidation type="list" allowBlank="1" showInputMessage="1" showErrorMessage="1" xr:uid="{AF600FB1-BEFC-4DA9-897B-1747C134AFB8}">
          <x14:formula1>
            <xm:f>Tablas!$G$2</xm:f>
          </x14:formula1>
          <xm:sqref>Q1:Q1048576</xm:sqref>
        </x14:dataValidation>
        <x14:dataValidation type="list" allowBlank="1" showInputMessage="1" showErrorMessage="1" xr:uid="{D3121439-822B-49F8-A803-D6F9558FEE8C}">
          <x14:formula1>
            <xm:f>Tablas!$F$12:$F$18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21C5-BB86-4DC5-BFDD-877B96D4B369}">
  <sheetPr>
    <tabColor rgb="FFFF0000"/>
  </sheetPr>
  <dimension ref="A1:Q73"/>
  <sheetViews>
    <sheetView topLeftCell="A28" zoomScale="70" zoomScaleNormal="70" workbookViewId="0">
      <selection activeCell="B55" sqref="B55"/>
    </sheetView>
  </sheetViews>
  <sheetFormatPr baseColWidth="10" defaultColWidth="10.85546875" defaultRowHeight="15"/>
  <cols>
    <col min="1" max="1" width="11" style="9" customWidth="1"/>
    <col min="2" max="2" width="11.28515625" style="1" customWidth="1"/>
    <col min="3" max="3" width="8.85546875" style="1" customWidth="1"/>
    <col min="4" max="4" width="11.5703125" style="9" customWidth="1"/>
    <col min="5" max="5" width="28.5703125" style="1" customWidth="1"/>
    <col min="6" max="6" width="13.5703125" style="53" customWidth="1"/>
    <col min="7" max="7" width="11.140625" style="53" customWidth="1"/>
    <col min="8" max="9" width="9.42578125" style="1" customWidth="1"/>
    <col min="10" max="10" width="8.140625" style="1" customWidth="1"/>
    <col min="11" max="11" width="8.140625" style="9" customWidth="1"/>
    <col min="12" max="12" width="10.85546875" style="100" customWidth="1"/>
    <col min="13" max="13" width="11.7109375" style="100" customWidth="1"/>
    <col min="14" max="14" width="10.85546875" style="1"/>
    <col min="15" max="15" width="12.7109375" style="4" customWidth="1"/>
    <col min="16" max="16" width="37" customWidth="1"/>
    <col min="17" max="17" width="16.5703125" bestFit="1" customWidth="1"/>
  </cols>
  <sheetData>
    <row r="1" spans="1:17">
      <c r="A1" s="9" t="s">
        <v>0</v>
      </c>
      <c r="B1" s="5" t="s">
        <v>1</v>
      </c>
      <c r="C1" s="5" t="s">
        <v>25</v>
      </c>
      <c r="D1" s="7" t="s">
        <v>2</v>
      </c>
      <c r="E1" s="5" t="s">
        <v>24</v>
      </c>
      <c r="F1" s="157" t="s">
        <v>3</v>
      </c>
      <c r="G1" s="98" t="s">
        <v>4</v>
      </c>
      <c r="H1" s="5" t="s">
        <v>5</v>
      </c>
      <c r="I1" s="5" t="s">
        <v>6</v>
      </c>
      <c r="J1" s="5" t="s">
        <v>7</v>
      </c>
      <c r="K1" s="7" t="s">
        <v>8</v>
      </c>
      <c r="L1" s="99" t="s">
        <v>9</v>
      </c>
      <c r="M1" s="99" t="s">
        <v>10</v>
      </c>
      <c r="N1" s="5" t="s">
        <v>11</v>
      </c>
      <c r="O1" s="14" t="s">
        <v>12</v>
      </c>
      <c r="P1" s="10" t="s">
        <v>33</v>
      </c>
      <c r="Q1" s="10" t="s">
        <v>34</v>
      </c>
    </row>
    <row r="2" spans="1:17">
      <c r="A2" s="129">
        <v>3731001</v>
      </c>
      <c r="B2" s="121" t="s">
        <v>20</v>
      </c>
      <c r="C2" s="1" t="s">
        <v>27</v>
      </c>
      <c r="D2" s="9" t="s">
        <v>328</v>
      </c>
      <c r="E2" s="1" t="s">
        <v>329</v>
      </c>
      <c r="F2" s="179">
        <v>16329.6</v>
      </c>
      <c r="I2" s="121" t="s">
        <v>15</v>
      </c>
      <c r="J2" s="216" t="s">
        <v>314</v>
      </c>
      <c r="K2" s="9" t="s">
        <v>322</v>
      </c>
      <c r="L2" s="3">
        <v>45562</v>
      </c>
      <c r="M2" s="3">
        <v>45552</v>
      </c>
      <c r="N2" s="1" t="s">
        <v>16</v>
      </c>
      <c r="O2" s="69">
        <v>1</v>
      </c>
      <c r="P2" s="124" t="s">
        <v>327</v>
      </c>
      <c r="Q2" s="124"/>
    </row>
    <row r="3" spans="1:17">
      <c r="A3" s="129">
        <v>3731001</v>
      </c>
      <c r="B3" s="121" t="s">
        <v>20</v>
      </c>
      <c r="C3" s="1" t="s">
        <v>27</v>
      </c>
      <c r="D3" s="9" t="s">
        <v>328</v>
      </c>
      <c r="E3" s="1" t="s">
        <v>329</v>
      </c>
      <c r="F3" s="53">
        <v>18144</v>
      </c>
      <c r="G3" s="179"/>
      <c r="I3" s="121" t="s">
        <v>15</v>
      </c>
      <c r="J3" s="216" t="s">
        <v>314</v>
      </c>
      <c r="K3" s="9" t="s">
        <v>322</v>
      </c>
      <c r="L3" s="3">
        <v>45562</v>
      </c>
      <c r="M3" s="3">
        <v>45582</v>
      </c>
      <c r="N3" s="1" t="s">
        <v>16</v>
      </c>
      <c r="O3" s="69">
        <v>1</v>
      </c>
      <c r="P3" s="124" t="s">
        <v>327</v>
      </c>
      <c r="Q3" s="124"/>
    </row>
    <row r="4" spans="1:17">
      <c r="A4" s="129">
        <v>3731001</v>
      </c>
      <c r="B4" s="121" t="s">
        <v>20</v>
      </c>
      <c r="C4" s="1" t="s">
        <v>27</v>
      </c>
      <c r="D4" s="9" t="s">
        <v>328</v>
      </c>
      <c r="E4" s="1" t="s">
        <v>329</v>
      </c>
      <c r="F4" s="53">
        <v>18144</v>
      </c>
      <c r="I4" s="121" t="s">
        <v>15</v>
      </c>
      <c r="J4" s="216" t="s">
        <v>314</v>
      </c>
      <c r="K4" s="9" t="s">
        <v>322</v>
      </c>
      <c r="L4" s="3">
        <v>45562</v>
      </c>
      <c r="M4" s="3">
        <v>45613</v>
      </c>
      <c r="N4" s="1" t="s">
        <v>16</v>
      </c>
      <c r="O4" s="69">
        <v>1</v>
      </c>
      <c r="P4" s="124" t="s">
        <v>327</v>
      </c>
      <c r="Q4" s="124"/>
    </row>
    <row r="5" spans="1:17">
      <c r="A5" s="129">
        <v>3731001</v>
      </c>
      <c r="B5" s="121" t="s">
        <v>20</v>
      </c>
      <c r="C5" s="1" t="s">
        <v>27</v>
      </c>
      <c r="D5" s="9" t="s">
        <v>328</v>
      </c>
      <c r="E5" s="1" t="s">
        <v>329</v>
      </c>
      <c r="F5" s="53">
        <v>18144</v>
      </c>
      <c r="G5" s="179"/>
      <c r="I5" s="121" t="s">
        <v>15</v>
      </c>
      <c r="J5" s="216" t="s">
        <v>314</v>
      </c>
      <c r="K5" s="9" t="s">
        <v>322</v>
      </c>
      <c r="L5" s="3">
        <v>45562</v>
      </c>
      <c r="M5" s="3">
        <v>45643</v>
      </c>
      <c r="N5" s="1" t="s">
        <v>16</v>
      </c>
      <c r="O5" s="69">
        <v>1</v>
      </c>
      <c r="P5" s="124" t="s">
        <v>327</v>
      </c>
      <c r="Q5" s="124"/>
    </row>
    <row r="6" spans="1:17">
      <c r="A6" s="129">
        <v>3731001</v>
      </c>
      <c r="B6" s="121" t="s">
        <v>20</v>
      </c>
      <c r="C6" s="1" t="s">
        <v>27</v>
      </c>
      <c r="D6" s="9" t="s">
        <v>328</v>
      </c>
      <c r="E6" s="1" t="s">
        <v>329</v>
      </c>
      <c r="F6" s="53">
        <v>18144</v>
      </c>
      <c r="I6" s="121" t="s">
        <v>15</v>
      </c>
      <c r="J6" s="216" t="s">
        <v>314</v>
      </c>
      <c r="K6" s="9" t="s">
        <v>322</v>
      </c>
      <c r="L6" s="3">
        <v>45562</v>
      </c>
      <c r="M6" s="100">
        <v>45674</v>
      </c>
      <c r="N6" s="1" t="s">
        <v>16</v>
      </c>
      <c r="O6" s="69">
        <v>1</v>
      </c>
      <c r="P6" s="124" t="s">
        <v>327</v>
      </c>
    </row>
    <row r="7" spans="1:17">
      <c r="A7" s="129">
        <v>3731001</v>
      </c>
      <c r="B7" s="121" t="s">
        <v>20</v>
      </c>
      <c r="C7" s="1" t="s">
        <v>27</v>
      </c>
      <c r="D7" s="9" t="s">
        <v>328</v>
      </c>
      <c r="E7" s="1" t="s">
        <v>329</v>
      </c>
      <c r="F7" s="53">
        <v>18144</v>
      </c>
      <c r="I7" s="121" t="s">
        <v>15</v>
      </c>
      <c r="J7" s="216" t="s">
        <v>314</v>
      </c>
      <c r="K7" s="9" t="s">
        <v>322</v>
      </c>
      <c r="L7" s="3">
        <v>45562</v>
      </c>
      <c r="M7" s="100">
        <v>45705</v>
      </c>
      <c r="N7" s="1" t="s">
        <v>16</v>
      </c>
      <c r="O7" s="69">
        <v>1</v>
      </c>
      <c r="P7" s="124" t="s">
        <v>327</v>
      </c>
    </row>
    <row r="8" spans="1:17">
      <c r="A8" s="129">
        <v>3731001</v>
      </c>
      <c r="B8" s="121" t="s">
        <v>20</v>
      </c>
      <c r="C8" s="1" t="s">
        <v>27</v>
      </c>
      <c r="D8" s="9" t="s">
        <v>328</v>
      </c>
      <c r="E8" s="1" t="s">
        <v>329</v>
      </c>
      <c r="F8" s="53">
        <v>18144</v>
      </c>
      <c r="I8" s="121" t="s">
        <v>15</v>
      </c>
      <c r="J8" s="216" t="s">
        <v>314</v>
      </c>
      <c r="K8" s="9" t="s">
        <v>322</v>
      </c>
      <c r="L8" s="3">
        <v>45562</v>
      </c>
      <c r="M8" s="100">
        <v>45733</v>
      </c>
      <c r="N8" s="1" t="s">
        <v>16</v>
      </c>
      <c r="O8" s="69">
        <v>1</v>
      </c>
      <c r="P8" s="124" t="s">
        <v>327</v>
      </c>
    </row>
    <row r="9" spans="1:17">
      <c r="A9" s="129">
        <v>3731001</v>
      </c>
      <c r="B9" s="121" t="s">
        <v>20</v>
      </c>
      <c r="C9" s="1" t="s">
        <v>27</v>
      </c>
      <c r="D9" s="9" t="s">
        <v>328</v>
      </c>
      <c r="E9" s="1" t="s">
        <v>329</v>
      </c>
      <c r="F9" s="53">
        <v>18144</v>
      </c>
      <c r="I9" s="121" t="s">
        <v>15</v>
      </c>
      <c r="J9" s="216" t="s">
        <v>314</v>
      </c>
      <c r="K9" s="9" t="s">
        <v>322</v>
      </c>
      <c r="L9" s="3">
        <v>45562</v>
      </c>
      <c r="M9" s="100">
        <v>45764</v>
      </c>
      <c r="N9" s="1" t="s">
        <v>16</v>
      </c>
      <c r="O9" s="69">
        <v>1</v>
      </c>
      <c r="P9" s="124" t="s">
        <v>327</v>
      </c>
    </row>
    <row r="10" spans="1:17">
      <c r="A10" s="129">
        <v>3731001</v>
      </c>
      <c r="B10" s="121" t="s">
        <v>20</v>
      </c>
      <c r="C10" s="1" t="s">
        <v>27</v>
      </c>
      <c r="D10" s="9" t="s">
        <v>328</v>
      </c>
      <c r="E10" s="1" t="s">
        <v>329</v>
      </c>
      <c r="F10" s="53">
        <v>18144</v>
      </c>
      <c r="I10" s="121" t="s">
        <v>15</v>
      </c>
      <c r="J10" s="216" t="s">
        <v>314</v>
      </c>
      <c r="K10" s="9" t="s">
        <v>322</v>
      </c>
      <c r="L10" s="3">
        <v>45562</v>
      </c>
      <c r="M10" s="100">
        <v>45794</v>
      </c>
      <c r="N10" s="1" t="s">
        <v>16</v>
      </c>
      <c r="O10" s="69">
        <v>1</v>
      </c>
      <c r="P10" s="124" t="s">
        <v>327</v>
      </c>
    </row>
    <row r="11" spans="1:17">
      <c r="A11" s="129">
        <v>3731001</v>
      </c>
      <c r="B11" s="121" t="s">
        <v>20</v>
      </c>
      <c r="C11" s="1" t="s">
        <v>27</v>
      </c>
      <c r="D11" s="9" t="s">
        <v>328</v>
      </c>
      <c r="E11" s="1" t="s">
        <v>329</v>
      </c>
      <c r="F11" s="53">
        <v>18144</v>
      </c>
      <c r="I11" s="121" t="s">
        <v>15</v>
      </c>
      <c r="J11" s="216" t="s">
        <v>314</v>
      </c>
      <c r="K11" s="9" t="s">
        <v>322</v>
      </c>
      <c r="L11" s="3">
        <v>45562</v>
      </c>
      <c r="M11" s="100">
        <v>45825</v>
      </c>
      <c r="N11" s="1" t="s">
        <v>16</v>
      </c>
      <c r="O11" s="69">
        <v>1</v>
      </c>
      <c r="P11" s="124" t="s">
        <v>327</v>
      </c>
    </row>
    <row r="12" spans="1:17">
      <c r="A12" s="129">
        <v>3731001</v>
      </c>
      <c r="B12" s="121" t="s">
        <v>20</v>
      </c>
      <c r="C12" s="1" t="s">
        <v>27</v>
      </c>
      <c r="D12" s="9" t="s">
        <v>328</v>
      </c>
      <c r="E12" s="1" t="s">
        <v>329</v>
      </c>
      <c r="F12" s="53">
        <v>18144</v>
      </c>
      <c r="I12" s="121" t="s">
        <v>15</v>
      </c>
      <c r="J12" s="216" t="s">
        <v>314</v>
      </c>
      <c r="K12" s="9" t="s">
        <v>322</v>
      </c>
      <c r="L12" s="3">
        <v>45562</v>
      </c>
      <c r="M12" s="100">
        <v>45855</v>
      </c>
      <c r="N12" s="1" t="s">
        <v>16</v>
      </c>
      <c r="O12" s="69">
        <v>1</v>
      </c>
      <c r="P12" s="124" t="s">
        <v>327</v>
      </c>
    </row>
    <row r="13" spans="1:17">
      <c r="A13" s="129">
        <v>3731001</v>
      </c>
      <c r="B13" s="121" t="s">
        <v>20</v>
      </c>
      <c r="C13" s="1" t="s">
        <v>27</v>
      </c>
      <c r="D13" s="9" t="s">
        <v>328</v>
      </c>
      <c r="E13" s="1" t="s">
        <v>329</v>
      </c>
      <c r="F13" s="53">
        <v>18144</v>
      </c>
      <c r="I13" s="121" t="s">
        <v>15</v>
      </c>
      <c r="J13" s="216" t="s">
        <v>314</v>
      </c>
      <c r="K13" s="9" t="s">
        <v>322</v>
      </c>
      <c r="L13" s="3">
        <v>45562</v>
      </c>
      <c r="M13" s="100">
        <v>45886</v>
      </c>
      <c r="N13" s="1" t="s">
        <v>16</v>
      </c>
      <c r="O13" s="69">
        <v>1</v>
      </c>
      <c r="P13" s="124" t="s">
        <v>327</v>
      </c>
    </row>
    <row r="14" spans="1:17">
      <c r="A14" s="129">
        <v>3731001</v>
      </c>
      <c r="B14" s="121" t="s">
        <v>20</v>
      </c>
      <c r="C14" s="1" t="s">
        <v>27</v>
      </c>
      <c r="D14" s="9" t="s">
        <v>328</v>
      </c>
      <c r="E14" s="1" t="s">
        <v>329</v>
      </c>
      <c r="F14" s="53">
        <v>17340</v>
      </c>
      <c r="I14" s="121" t="s">
        <v>15</v>
      </c>
      <c r="J14" s="216" t="s">
        <v>314</v>
      </c>
      <c r="K14" s="9" t="s">
        <v>322</v>
      </c>
      <c r="L14" s="3">
        <v>45562</v>
      </c>
      <c r="M14" s="100">
        <v>45917</v>
      </c>
      <c r="N14" s="1" t="s">
        <v>16</v>
      </c>
      <c r="O14" s="69">
        <v>1</v>
      </c>
      <c r="P14" s="124" t="s">
        <v>327</v>
      </c>
    </row>
    <row r="15" spans="1:17">
      <c r="A15" s="129">
        <v>3731001</v>
      </c>
      <c r="B15" s="121" t="s">
        <v>20</v>
      </c>
      <c r="C15" s="1" t="s">
        <v>27</v>
      </c>
      <c r="D15" s="9" t="s">
        <v>328</v>
      </c>
      <c r="E15" s="1" t="s">
        <v>329</v>
      </c>
      <c r="F15" s="53">
        <v>17340</v>
      </c>
      <c r="I15" s="121" t="s">
        <v>15</v>
      </c>
      <c r="J15" s="216" t="s">
        <v>314</v>
      </c>
      <c r="K15" s="9" t="s">
        <v>322</v>
      </c>
      <c r="L15" s="3">
        <v>45562</v>
      </c>
      <c r="M15" s="100">
        <v>45947</v>
      </c>
      <c r="N15" s="1" t="s">
        <v>16</v>
      </c>
      <c r="O15" s="69">
        <v>1</v>
      </c>
      <c r="P15" s="124" t="s">
        <v>327</v>
      </c>
    </row>
    <row r="16" spans="1:17">
      <c r="A16" s="129">
        <v>3731001</v>
      </c>
      <c r="B16" s="121" t="s">
        <v>20</v>
      </c>
      <c r="C16" s="1" t="s">
        <v>27</v>
      </c>
      <c r="D16" s="9" t="s">
        <v>328</v>
      </c>
      <c r="E16" s="1" t="s">
        <v>329</v>
      </c>
      <c r="F16" s="53">
        <v>17340</v>
      </c>
      <c r="I16" s="121" t="s">
        <v>15</v>
      </c>
      <c r="J16" s="216" t="s">
        <v>314</v>
      </c>
      <c r="K16" s="9" t="s">
        <v>322</v>
      </c>
      <c r="L16" s="3">
        <v>45562</v>
      </c>
      <c r="M16" s="100">
        <v>45978</v>
      </c>
      <c r="N16" s="1" t="s">
        <v>16</v>
      </c>
      <c r="O16" s="69">
        <v>1</v>
      </c>
      <c r="P16" s="124" t="s">
        <v>327</v>
      </c>
    </row>
    <row r="17" spans="1:16">
      <c r="A17" s="129">
        <v>3731001</v>
      </c>
      <c r="B17" s="121" t="s">
        <v>20</v>
      </c>
      <c r="C17" s="1" t="s">
        <v>27</v>
      </c>
      <c r="D17" s="9" t="s">
        <v>328</v>
      </c>
      <c r="E17" s="1" t="s">
        <v>329</v>
      </c>
      <c r="F17" s="53">
        <v>17340</v>
      </c>
      <c r="I17" s="121" t="s">
        <v>15</v>
      </c>
      <c r="J17" s="216" t="s">
        <v>314</v>
      </c>
      <c r="K17" s="9" t="s">
        <v>322</v>
      </c>
      <c r="L17" s="3">
        <v>45562</v>
      </c>
      <c r="M17" s="100">
        <v>46008</v>
      </c>
      <c r="N17" s="1" t="s">
        <v>16</v>
      </c>
      <c r="O17" s="69">
        <v>1</v>
      </c>
      <c r="P17" s="124" t="s">
        <v>327</v>
      </c>
    </row>
    <row r="18" spans="1:16">
      <c r="A18" s="129">
        <v>3731001</v>
      </c>
      <c r="B18" s="121" t="s">
        <v>20</v>
      </c>
      <c r="C18" s="1" t="s">
        <v>27</v>
      </c>
      <c r="D18" s="9" t="s">
        <v>328</v>
      </c>
      <c r="E18" s="1" t="s">
        <v>329</v>
      </c>
      <c r="F18" s="53">
        <v>17340</v>
      </c>
      <c r="I18" s="121" t="s">
        <v>15</v>
      </c>
      <c r="J18" s="216" t="s">
        <v>314</v>
      </c>
      <c r="K18" s="9" t="s">
        <v>322</v>
      </c>
      <c r="L18" s="3">
        <v>45562</v>
      </c>
      <c r="M18" s="100">
        <v>46039</v>
      </c>
      <c r="N18" s="1" t="s">
        <v>16</v>
      </c>
      <c r="O18" s="69">
        <v>1</v>
      </c>
      <c r="P18" s="124" t="s">
        <v>327</v>
      </c>
    </row>
    <row r="19" spans="1:16">
      <c r="A19" s="129">
        <v>3731001</v>
      </c>
      <c r="B19" s="121" t="s">
        <v>20</v>
      </c>
      <c r="C19" s="1" t="s">
        <v>27</v>
      </c>
      <c r="D19" s="9" t="s">
        <v>328</v>
      </c>
      <c r="E19" s="1" t="s">
        <v>329</v>
      </c>
      <c r="F19" s="53">
        <v>17340</v>
      </c>
      <c r="I19" s="121" t="s">
        <v>15</v>
      </c>
      <c r="J19" s="216" t="s">
        <v>314</v>
      </c>
      <c r="K19" s="9" t="s">
        <v>322</v>
      </c>
      <c r="L19" s="3">
        <v>45562</v>
      </c>
      <c r="M19" s="100">
        <v>46070</v>
      </c>
      <c r="N19" s="1" t="s">
        <v>16</v>
      </c>
      <c r="O19" s="69">
        <v>1</v>
      </c>
      <c r="P19" s="124" t="s">
        <v>327</v>
      </c>
    </row>
    <row r="20" spans="1:16">
      <c r="A20" s="129">
        <v>3731001</v>
      </c>
      <c r="B20" s="121" t="s">
        <v>20</v>
      </c>
      <c r="C20" s="1" t="s">
        <v>27</v>
      </c>
      <c r="D20" s="9" t="s">
        <v>328</v>
      </c>
      <c r="E20" s="1" t="s">
        <v>329</v>
      </c>
      <c r="F20" s="53">
        <v>17340</v>
      </c>
      <c r="I20" s="121" t="s">
        <v>15</v>
      </c>
      <c r="J20" s="216" t="s">
        <v>314</v>
      </c>
      <c r="K20" s="9" t="s">
        <v>322</v>
      </c>
      <c r="L20" s="3">
        <v>45562</v>
      </c>
      <c r="M20" s="100">
        <v>46098</v>
      </c>
      <c r="N20" s="1" t="s">
        <v>16</v>
      </c>
      <c r="O20" s="69">
        <v>1</v>
      </c>
      <c r="P20" s="124" t="s">
        <v>327</v>
      </c>
    </row>
    <row r="21" spans="1:16">
      <c r="A21" s="129">
        <v>3731001</v>
      </c>
      <c r="B21" s="121" t="s">
        <v>20</v>
      </c>
      <c r="C21" s="1" t="s">
        <v>27</v>
      </c>
      <c r="D21" s="9" t="s">
        <v>328</v>
      </c>
      <c r="E21" s="1" t="s">
        <v>329</v>
      </c>
      <c r="F21" s="53">
        <v>17340</v>
      </c>
      <c r="I21" s="121" t="s">
        <v>15</v>
      </c>
      <c r="J21" s="216" t="s">
        <v>314</v>
      </c>
      <c r="K21" s="9" t="s">
        <v>322</v>
      </c>
      <c r="L21" s="3">
        <v>45562</v>
      </c>
      <c r="M21" s="100">
        <v>46129</v>
      </c>
      <c r="N21" s="1" t="s">
        <v>16</v>
      </c>
      <c r="O21" s="69">
        <v>1</v>
      </c>
      <c r="P21" s="124" t="s">
        <v>327</v>
      </c>
    </row>
    <row r="22" spans="1:16">
      <c r="A22" s="129">
        <v>3731001</v>
      </c>
      <c r="B22" s="121" t="s">
        <v>20</v>
      </c>
      <c r="C22" s="1" t="s">
        <v>27</v>
      </c>
      <c r="D22" s="9" t="s">
        <v>328</v>
      </c>
      <c r="E22" s="1" t="s">
        <v>329</v>
      </c>
      <c r="F22" s="53">
        <v>17340</v>
      </c>
      <c r="I22" s="121" t="s">
        <v>15</v>
      </c>
      <c r="J22" s="216" t="s">
        <v>314</v>
      </c>
      <c r="K22" s="9" t="s">
        <v>322</v>
      </c>
      <c r="L22" s="3">
        <v>45562</v>
      </c>
      <c r="M22" s="100">
        <v>46129</v>
      </c>
      <c r="N22" s="1" t="s">
        <v>16</v>
      </c>
      <c r="O22" s="69">
        <v>1</v>
      </c>
      <c r="P22" s="124" t="s">
        <v>327</v>
      </c>
    </row>
    <row r="23" spans="1:16">
      <c r="A23" s="129">
        <v>3731001</v>
      </c>
      <c r="B23" s="121" t="s">
        <v>20</v>
      </c>
      <c r="C23" s="1" t="s">
        <v>27</v>
      </c>
      <c r="D23" s="9" t="s">
        <v>328</v>
      </c>
      <c r="E23" s="1" t="s">
        <v>329</v>
      </c>
      <c r="F23" s="53">
        <v>17340</v>
      </c>
      <c r="I23" s="121" t="s">
        <v>15</v>
      </c>
      <c r="J23" s="216" t="s">
        <v>314</v>
      </c>
      <c r="K23" s="9" t="s">
        <v>322</v>
      </c>
      <c r="L23" s="3">
        <v>45562</v>
      </c>
      <c r="M23" s="100">
        <v>46159</v>
      </c>
      <c r="N23" s="1" t="s">
        <v>16</v>
      </c>
      <c r="O23" s="69">
        <v>1</v>
      </c>
      <c r="P23" s="124" t="s">
        <v>327</v>
      </c>
    </row>
    <row r="24" spans="1:16">
      <c r="A24" s="129">
        <v>3731001</v>
      </c>
      <c r="B24" s="121" t="s">
        <v>20</v>
      </c>
      <c r="C24" s="1" t="s">
        <v>27</v>
      </c>
      <c r="D24" s="9" t="s">
        <v>328</v>
      </c>
      <c r="E24" s="1" t="s">
        <v>329</v>
      </c>
      <c r="F24" s="53">
        <v>17340</v>
      </c>
      <c r="I24" s="121" t="s">
        <v>15</v>
      </c>
      <c r="J24" s="216" t="s">
        <v>314</v>
      </c>
      <c r="K24" s="9" t="s">
        <v>322</v>
      </c>
      <c r="L24" s="3">
        <v>45562</v>
      </c>
      <c r="M24" s="100">
        <v>46190</v>
      </c>
      <c r="N24" s="1" t="s">
        <v>16</v>
      </c>
      <c r="O24" s="69">
        <v>1</v>
      </c>
      <c r="P24" s="124" t="s">
        <v>327</v>
      </c>
    </row>
    <row r="25" spans="1:16">
      <c r="A25" s="129">
        <v>3731001</v>
      </c>
      <c r="B25" s="121" t="s">
        <v>20</v>
      </c>
      <c r="C25" s="1" t="s">
        <v>27</v>
      </c>
      <c r="D25" s="9" t="s">
        <v>328</v>
      </c>
      <c r="E25" s="1" t="s">
        <v>329</v>
      </c>
      <c r="F25" s="53">
        <v>17340</v>
      </c>
      <c r="I25" s="121" t="s">
        <v>15</v>
      </c>
      <c r="J25" s="216" t="s">
        <v>314</v>
      </c>
      <c r="K25" s="9" t="s">
        <v>322</v>
      </c>
      <c r="L25" s="3">
        <v>45562</v>
      </c>
      <c r="M25" s="100">
        <v>46220</v>
      </c>
      <c r="N25" s="1" t="s">
        <v>16</v>
      </c>
      <c r="O25" s="69">
        <v>1</v>
      </c>
      <c r="P25" s="124" t="s">
        <v>327</v>
      </c>
    </row>
    <row r="26" spans="1:16">
      <c r="A26" s="129">
        <v>3731001</v>
      </c>
      <c r="B26" s="121" t="s">
        <v>20</v>
      </c>
      <c r="C26" s="1" t="s">
        <v>27</v>
      </c>
      <c r="D26" s="9" t="s">
        <v>328</v>
      </c>
      <c r="E26" s="1" t="s">
        <v>329</v>
      </c>
      <c r="F26" s="53">
        <v>16464</v>
      </c>
      <c r="I26" s="121" t="s">
        <v>15</v>
      </c>
      <c r="J26" s="216" t="s">
        <v>314</v>
      </c>
      <c r="K26" s="9" t="s">
        <v>322</v>
      </c>
      <c r="L26" s="3">
        <v>45562</v>
      </c>
      <c r="M26" s="100">
        <v>46251</v>
      </c>
      <c r="N26" s="1" t="s">
        <v>16</v>
      </c>
      <c r="O26" s="69">
        <v>1</v>
      </c>
      <c r="P26" s="124" t="s">
        <v>327</v>
      </c>
    </row>
    <row r="27" spans="1:16">
      <c r="A27" s="129">
        <v>3731001</v>
      </c>
      <c r="B27" s="121" t="s">
        <v>20</v>
      </c>
      <c r="C27" s="1" t="s">
        <v>27</v>
      </c>
      <c r="D27" s="9" t="s">
        <v>328</v>
      </c>
      <c r="E27" s="1" t="s">
        <v>329</v>
      </c>
      <c r="F27" s="53">
        <v>16464</v>
      </c>
      <c r="I27" s="121" t="s">
        <v>15</v>
      </c>
      <c r="J27" s="216" t="s">
        <v>314</v>
      </c>
      <c r="K27" s="9" t="s">
        <v>322</v>
      </c>
      <c r="L27" s="3">
        <v>45562</v>
      </c>
      <c r="M27" s="100">
        <v>46282</v>
      </c>
      <c r="N27" s="1" t="s">
        <v>16</v>
      </c>
      <c r="O27" s="69">
        <v>1</v>
      </c>
      <c r="P27" s="124" t="s">
        <v>327</v>
      </c>
    </row>
    <row r="28" spans="1:16">
      <c r="A28" s="129">
        <v>3731001</v>
      </c>
      <c r="B28" s="121" t="s">
        <v>20</v>
      </c>
      <c r="C28" s="1" t="s">
        <v>27</v>
      </c>
      <c r="D28" s="9" t="s">
        <v>328</v>
      </c>
      <c r="E28" s="1" t="s">
        <v>329</v>
      </c>
      <c r="F28" s="53">
        <v>16464</v>
      </c>
      <c r="I28" s="121" t="s">
        <v>15</v>
      </c>
      <c r="J28" s="216" t="s">
        <v>314</v>
      </c>
      <c r="K28" s="9" t="s">
        <v>322</v>
      </c>
      <c r="L28" s="3">
        <v>45562</v>
      </c>
      <c r="M28" s="100">
        <v>46312</v>
      </c>
      <c r="N28" s="1" t="s">
        <v>16</v>
      </c>
      <c r="O28" s="69">
        <v>1</v>
      </c>
      <c r="P28" s="124" t="s">
        <v>327</v>
      </c>
    </row>
    <row r="29" spans="1:16">
      <c r="A29" s="129">
        <v>3731001</v>
      </c>
      <c r="B29" s="121" t="s">
        <v>20</v>
      </c>
      <c r="C29" s="1" t="s">
        <v>27</v>
      </c>
      <c r="D29" s="9" t="s">
        <v>328</v>
      </c>
      <c r="E29" s="1" t="s">
        <v>329</v>
      </c>
      <c r="F29" s="53">
        <v>16464</v>
      </c>
      <c r="I29" s="121" t="s">
        <v>15</v>
      </c>
      <c r="J29" s="216" t="s">
        <v>314</v>
      </c>
      <c r="K29" s="9" t="s">
        <v>322</v>
      </c>
      <c r="L29" s="3">
        <v>45562</v>
      </c>
      <c r="M29" s="100">
        <v>46343</v>
      </c>
      <c r="N29" s="1" t="s">
        <v>16</v>
      </c>
      <c r="O29" s="69">
        <v>1</v>
      </c>
      <c r="P29" s="124" t="s">
        <v>327</v>
      </c>
    </row>
    <row r="30" spans="1:16">
      <c r="A30" s="129">
        <v>3731001</v>
      </c>
      <c r="B30" s="121" t="s">
        <v>20</v>
      </c>
      <c r="C30" s="1" t="s">
        <v>27</v>
      </c>
      <c r="D30" s="9" t="s">
        <v>328</v>
      </c>
      <c r="E30" s="1" t="s">
        <v>329</v>
      </c>
      <c r="F30" s="53">
        <v>16464</v>
      </c>
      <c r="I30" s="121" t="s">
        <v>15</v>
      </c>
      <c r="J30" s="216" t="s">
        <v>314</v>
      </c>
      <c r="K30" s="9" t="s">
        <v>322</v>
      </c>
      <c r="L30" s="3">
        <v>45562</v>
      </c>
      <c r="M30" s="100">
        <v>46373</v>
      </c>
      <c r="N30" s="1" t="s">
        <v>16</v>
      </c>
      <c r="O30" s="69">
        <v>1</v>
      </c>
      <c r="P30" s="124" t="s">
        <v>327</v>
      </c>
    </row>
    <row r="31" spans="1:16">
      <c r="A31" s="129">
        <v>3731001</v>
      </c>
      <c r="B31" s="121" t="s">
        <v>20</v>
      </c>
      <c r="C31" s="1" t="s">
        <v>27</v>
      </c>
      <c r="D31" s="9" t="s">
        <v>328</v>
      </c>
      <c r="E31" s="1" t="s">
        <v>329</v>
      </c>
      <c r="F31" s="53">
        <v>16464</v>
      </c>
      <c r="I31" s="121" t="s">
        <v>15</v>
      </c>
      <c r="J31" s="216" t="s">
        <v>314</v>
      </c>
      <c r="K31" s="9" t="s">
        <v>322</v>
      </c>
      <c r="L31" s="3">
        <v>45562</v>
      </c>
      <c r="M31" s="100">
        <v>46404</v>
      </c>
      <c r="N31" s="1" t="s">
        <v>16</v>
      </c>
      <c r="O31" s="69">
        <v>1</v>
      </c>
      <c r="P31" s="124" t="s">
        <v>327</v>
      </c>
    </row>
    <row r="32" spans="1:16">
      <c r="A32" s="129">
        <v>3731001</v>
      </c>
      <c r="B32" s="121" t="s">
        <v>20</v>
      </c>
      <c r="C32" s="1" t="s">
        <v>27</v>
      </c>
      <c r="D32" s="9" t="s">
        <v>328</v>
      </c>
      <c r="E32" s="1" t="s">
        <v>329</v>
      </c>
      <c r="F32" s="53">
        <v>16464</v>
      </c>
      <c r="I32" s="121" t="s">
        <v>15</v>
      </c>
      <c r="J32" s="216" t="s">
        <v>314</v>
      </c>
      <c r="K32" s="9" t="s">
        <v>322</v>
      </c>
      <c r="L32" s="3">
        <v>45562</v>
      </c>
      <c r="M32" s="100">
        <v>46435</v>
      </c>
      <c r="N32" s="1" t="s">
        <v>16</v>
      </c>
      <c r="O32" s="69">
        <v>1</v>
      </c>
      <c r="P32" s="124" t="s">
        <v>327</v>
      </c>
    </row>
    <row r="33" spans="1:16">
      <c r="A33" s="129">
        <v>3731001</v>
      </c>
      <c r="B33" s="121" t="s">
        <v>20</v>
      </c>
      <c r="C33" s="1" t="s">
        <v>27</v>
      </c>
      <c r="D33" s="9" t="s">
        <v>328</v>
      </c>
      <c r="E33" s="1" t="s">
        <v>329</v>
      </c>
      <c r="F33" s="53">
        <v>16464</v>
      </c>
      <c r="I33" s="121" t="s">
        <v>15</v>
      </c>
      <c r="J33" s="216" t="s">
        <v>314</v>
      </c>
      <c r="K33" s="9" t="s">
        <v>322</v>
      </c>
      <c r="L33" s="3">
        <v>45562</v>
      </c>
      <c r="M33" s="100">
        <v>46463</v>
      </c>
      <c r="N33" s="1" t="s">
        <v>16</v>
      </c>
      <c r="O33" s="69">
        <v>1</v>
      </c>
      <c r="P33" s="124" t="s">
        <v>327</v>
      </c>
    </row>
    <row r="34" spans="1:16">
      <c r="A34" s="129">
        <v>3731001</v>
      </c>
      <c r="B34" s="121" t="s">
        <v>20</v>
      </c>
      <c r="C34" s="1" t="s">
        <v>27</v>
      </c>
      <c r="D34" s="9" t="s">
        <v>328</v>
      </c>
      <c r="E34" s="1" t="s">
        <v>329</v>
      </c>
      <c r="F34" s="53">
        <v>16464</v>
      </c>
      <c r="I34" s="121" t="s">
        <v>15</v>
      </c>
      <c r="J34" s="216" t="s">
        <v>314</v>
      </c>
      <c r="K34" s="9" t="s">
        <v>322</v>
      </c>
      <c r="L34" s="3">
        <v>45562</v>
      </c>
      <c r="M34" s="100">
        <v>46494</v>
      </c>
      <c r="N34" s="1" t="s">
        <v>16</v>
      </c>
      <c r="O34" s="69">
        <v>1</v>
      </c>
      <c r="P34" s="124" t="s">
        <v>327</v>
      </c>
    </row>
    <row r="35" spans="1:16">
      <c r="A35" s="129">
        <v>3731001</v>
      </c>
      <c r="B35" s="121" t="s">
        <v>20</v>
      </c>
      <c r="C35" s="1" t="s">
        <v>27</v>
      </c>
      <c r="D35" s="9" t="s">
        <v>328</v>
      </c>
      <c r="E35" s="1" t="s">
        <v>329</v>
      </c>
      <c r="F35" s="53">
        <v>16464</v>
      </c>
      <c r="I35" s="121" t="s">
        <v>15</v>
      </c>
      <c r="J35" s="216" t="s">
        <v>314</v>
      </c>
      <c r="K35" s="9" t="s">
        <v>322</v>
      </c>
      <c r="L35" s="3">
        <v>45562</v>
      </c>
      <c r="M35" s="100">
        <v>46524</v>
      </c>
      <c r="N35" s="1" t="s">
        <v>16</v>
      </c>
      <c r="O35" s="69">
        <v>1</v>
      </c>
      <c r="P35" s="124" t="s">
        <v>327</v>
      </c>
    </row>
    <row r="36" spans="1:16">
      <c r="A36" s="129">
        <v>3731001</v>
      </c>
      <c r="B36" s="121" t="s">
        <v>20</v>
      </c>
      <c r="C36" s="1" t="s">
        <v>27</v>
      </c>
      <c r="D36" s="9" t="s">
        <v>328</v>
      </c>
      <c r="E36" s="1" t="s">
        <v>329</v>
      </c>
      <c r="F36" s="53">
        <v>16464</v>
      </c>
      <c r="I36" s="121" t="s">
        <v>15</v>
      </c>
      <c r="J36" s="216" t="s">
        <v>314</v>
      </c>
      <c r="K36" s="9" t="s">
        <v>322</v>
      </c>
      <c r="L36" s="3">
        <v>45562</v>
      </c>
      <c r="M36" s="100">
        <v>46524</v>
      </c>
      <c r="N36" s="1" t="s">
        <v>16</v>
      </c>
      <c r="O36" s="69">
        <v>1</v>
      </c>
      <c r="P36" s="124" t="s">
        <v>327</v>
      </c>
    </row>
    <row r="37" spans="1:16">
      <c r="A37" s="129">
        <v>3731001</v>
      </c>
      <c r="B37" s="121" t="s">
        <v>20</v>
      </c>
      <c r="C37" s="1" t="s">
        <v>27</v>
      </c>
      <c r="D37" s="9" t="s">
        <v>328</v>
      </c>
      <c r="E37" s="1" t="s">
        <v>329</v>
      </c>
      <c r="F37" s="53">
        <v>16464</v>
      </c>
      <c r="I37" s="121" t="s">
        <v>15</v>
      </c>
      <c r="J37" s="216" t="s">
        <v>314</v>
      </c>
      <c r="K37" s="9" t="s">
        <v>322</v>
      </c>
      <c r="L37" s="3">
        <v>45562</v>
      </c>
      <c r="M37" s="100">
        <v>46555</v>
      </c>
      <c r="N37" s="1" t="s">
        <v>16</v>
      </c>
      <c r="O37" s="69">
        <v>1</v>
      </c>
      <c r="P37" s="124" t="s">
        <v>327</v>
      </c>
    </row>
    <row r="38" spans="1:16">
      <c r="A38" s="129">
        <v>4699003</v>
      </c>
      <c r="B38" s="121" t="s">
        <v>20</v>
      </c>
      <c r="C38" s="1" t="s">
        <v>27</v>
      </c>
      <c r="D38" s="9" t="s">
        <v>328</v>
      </c>
      <c r="E38" s="1" t="s">
        <v>329</v>
      </c>
      <c r="G38" s="179">
        <v>16329.6</v>
      </c>
      <c r="I38" s="121" t="s">
        <v>15</v>
      </c>
      <c r="J38" s="216" t="s">
        <v>314</v>
      </c>
      <c r="K38" s="9" t="s">
        <v>322</v>
      </c>
      <c r="L38" s="3">
        <v>45562</v>
      </c>
      <c r="M38" s="3">
        <v>45552</v>
      </c>
      <c r="N38" s="1" t="s">
        <v>16</v>
      </c>
      <c r="O38" s="69">
        <v>1</v>
      </c>
      <c r="P38" s="124" t="s">
        <v>327</v>
      </c>
    </row>
    <row r="39" spans="1:16">
      <c r="A39" s="129">
        <v>4699003</v>
      </c>
      <c r="B39" s="121" t="s">
        <v>20</v>
      </c>
      <c r="C39" s="1" t="s">
        <v>27</v>
      </c>
      <c r="D39" s="9" t="s">
        <v>328</v>
      </c>
      <c r="E39" s="1" t="s">
        <v>329</v>
      </c>
      <c r="G39" s="53">
        <v>18144</v>
      </c>
      <c r="I39" s="121" t="s">
        <v>15</v>
      </c>
      <c r="J39" s="216" t="s">
        <v>314</v>
      </c>
      <c r="K39" s="9" t="s">
        <v>322</v>
      </c>
      <c r="L39" s="3">
        <v>45562</v>
      </c>
      <c r="M39" s="3">
        <v>45582</v>
      </c>
      <c r="N39" s="1" t="s">
        <v>16</v>
      </c>
      <c r="O39" s="69">
        <v>1</v>
      </c>
      <c r="P39" s="124" t="s">
        <v>327</v>
      </c>
    </row>
    <row r="40" spans="1:16">
      <c r="A40" s="129">
        <v>4699003</v>
      </c>
      <c r="B40" s="121" t="s">
        <v>20</v>
      </c>
      <c r="C40" s="1" t="s">
        <v>27</v>
      </c>
      <c r="D40" s="9" t="s">
        <v>328</v>
      </c>
      <c r="E40" s="1" t="s">
        <v>329</v>
      </c>
      <c r="G40" s="53">
        <v>18144</v>
      </c>
      <c r="I40" s="121" t="s">
        <v>15</v>
      </c>
      <c r="J40" s="216" t="s">
        <v>314</v>
      </c>
      <c r="K40" s="9" t="s">
        <v>322</v>
      </c>
      <c r="L40" s="3">
        <v>45562</v>
      </c>
      <c r="M40" s="3">
        <v>45613</v>
      </c>
      <c r="N40" s="1" t="s">
        <v>16</v>
      </c>
      <c r="O40" s="69">
        <v>1</v>
      </c>
      <c r="P40" s="124" t="s">
        <v>327</v>
      </c>
    </row>
    <row r="41" spans="1:16">
      <c r="A41" s="129">
        <v>4699003</v>
      </c>
      <c r="B41" s="121" t="s">
        <v>20</v>
      </c>
      <c r="C41" s="1" t="s">
        <v>27</v>
      </c>
      <c r="D41" s="9" t="s">
        <v>328</v>
      </c>
      <c r="E41" s="1" t="s">
        <v>329</v>
      </c>
      <c r="G41" s="53">
        <v>18144</v>
      </c>
      <c r="I41" s="121" t="s">
        <v>15</v>
      </c>
      <c r="J41" s="216" t="s">
        <v>314</v>
      </c>
      <c r="K41" s="9" t="s">
        <v>322</v>
      </c>
      <c r="L41" s="3">
        <v>45562</v>
      </c>
      <c r="M41" s="3">
        <v>45643</v>
      </c>
      <c r="N41" s="1" t="s">
        <v>16</v>
      </c>
      <c r="O41" s="69">
        <v>1</v>
      </c>
      <c r="P41" s="124" t="s">
        <v>327</v>
      </c>
    </row>
    <row r="42" spans="1:16">
      <c r="A42" s="129">
        <v>4699003</v>
      </c>
      <c r="B42" s="121" t="s">
        <v>20</v>
      </c>
      <c r="C42" s="1" t="s">
        <v>27</v>
      </c>
      <c r="D42" s="9" t="s">
        <v>328</v>
      </c>
      <c r="E42" s="1" t="s">
        <v>329</v>
      </c>
      <c r="G42" s="53">
        <v>18144</v>
      </c>
      <c r="I42" s="121" t="s">
        <v>15</v>
      </c>
      <c r="J42" s="216" t="s">
        <v>314</v>
      </c>
      <c r="K42" s="9" t="s">
        <v>322</v>
      </c>
      <c r="L42" s="3">
        <v>45562</v>
      </c>
      <c r="M42" s="100">
        <v>45674</v>
      </c>
      <c r="N42" s="1" t="s">
        <v>16</v>
      </c>
      <c r="O42" s="69">
        <v>1</v>
      </c>
      <c r="P42" s="124" t="s">
        <v>327</v>
      </c>
    </row>
    <row r="43" spans="1:16">
      <c r="A43" s="129">
        <v>4699003</v>
      </c>
      <c r="B43" s="121" t="s">
        <v>20</v>
      </c>
      <c r="C43" s="1" t="s">
        <v>27</v>
      </c>
      <c r="D43" s="9" t="s">
        <v>328</v>
      </c>
      <c r="E43" s="1" t="s">
        <v>329</v>
      </c>
      <c r="G43" s="53">
        <v>18144</v>
      </c>
      <c r="I43" s="121" t="s">
        <v>15</v>
      </c>
      <c r="J43" s="216" t="s">
        <v>314</v>
      </c>
      <c r="K43" s="9" t="s">
        <v>322</v>
      </c>
      <c r="L43" s="3">
        <v>45562</v>
      </c>
      <c r="M43" s="100">
        <v>45705</v>
      </c>
      <c r="N43" s="1" t="s">
        <v>16</v>
      </c>
      <c r="O43" s="69">
        <v>1</v>
      </c>
      <c r="P43" s="124" t="s">
        <v>327</v>
      </c>
    </row>
    <row r="44" spans="1:16">
      <c r="A44" s="129">
        <v>4699003</v>
      </c>
      <c r="B44" s="121" t="s">
        <v>20</v>
      </c>
      <c r="C44" s="1" t="s">
        <v>27</v>
      </c>
      <c r="D44" s="9" t="s">
        <v>328</v>
      </c>
      <c r="E44" s="1" t="s">
        <v>329</v>
      </c>
      <c r="G44" s="53">
        <v>18144</v>
      </c>
      <c r="I44" s="121" t="s">
        <v>15</v>
      </c>
      <c r="J44" s="216" t="s">
        <v>314</v>
      </c>
      <c r="K44" s="9" t="s">
        <v>322</v>
      </c>
      <c r="L44" s="3">
        <v>45562</v>
      </c>
      <c r="M44" s="100">
        <v>45733</v>
      </c>
      <c r="N44" s="1" t="s">
        <v>16</v>
      </c>
      <c r="O44" s="69">
        <v>1</v>
      </c>
      <c r="P44" s="124" t="s">
        <v>327</v>
      </c>
    </row>
    <row r="45" spans="1:16">
      <c r="A45" s="129">
        <v>4699003</v>
      </c>
      <c r="B45" s="121" t="s">
        <v>20</v>
      </c>
      <c r="C45" s="1" t="s">
        <v>27</v>
      </c>
      <c r="D45" s="9" t="s">
        <v>328</v>
      </c>
      <c r="E45" s="1" t="s">
        <v>329</v>
      </c>
      <c r="G45" s="53">
        <v>18144</v>
      </c>
      <c r="I45" s="121" t="s">
        <v>15</v>
      </c>
      <c r="J45" s="216" t="s">
        <v>314</v>
      </c>
      <c r="K45" s="9" t="s">
        <v>322</v>
      </c>
      <c r="L45" s="3">
        <v>45562</v>
      </c>
      <c r="M45" s="100">
        <v>45764</v>
      </c>
      <c r="N45" s="1" t="s">
        <v>16</v>
      </c>
      <c r="O45" s="69">
        <v>1</v>
      </c>
      <c r="P45" s="124" t="s">
        <v>327</v>
      </c>
    </row>
    <row r="46" spans="1:16">
      <c r="A46" s="129">
        <v>4699003</v>
      </c>
      <c r="B46" s="121" t="s">
        <v>20</v>
      </c>
      <c r="C46" s="1" t="s">
        <v>27</v>
      </c>
      <c r="D46" s="9" t="s">
        <v>328</v>
      </c>
      <c r="E46" s="1" t="s">
        <v>329</v>
      </c>
      <c r="G46" s="53">
        <v>18144</v>
      </c>
      <c r="I46" s="121" t="s">
        <v>15</v>
      </c>
      <c r="J46" s="216" t="s">
        <v>314</v>
      </c>
      <c r="K46" s="9" t="s">
        <v>322</v>
      </c>
      <c r="L46" s="3">
        <v>45562</v>
      </c>
      <c r="M46" s="100">
        <v>45794</v>
      </c>
      <c r="N46" s="1" t="s">
        <v>16</v>
      </c>
      <c r="O46" s="69">
        <v>1</v>
      </c>
      <c r="P46" s="124" t="s">
        <v>327</v>
      </c>
    </row>
    <row r="47" spans="1:16">
      <c r="A47" s="129">
        <v>4699003</v>
      </c>
      <c r="B47" s="121" t="s">
        <v>20</v>
      </c>
      <c r="C47" s="1" t="s">
        <v>27</v>
      </c>
      <c r="D47" s="9" t="s">
        <v>328</v>
      </c>
      <c r="E47" s="1" t="s">
        <v>329</v>
      </c>
      <c r="G47" s="53">
        <v>18144</v>
      </c>
      <c r="I47" s="121" t="s">
        <v>15</v>
      </c>
      <c r="J47" s="216" t="s">
        <v>314</v>
      </c>
      <c r="K47" s="9" t="s">
        <v>322</v>
      </c>
      <c r="L47" s="3">
        <v>45562</v>
      </c>
      <c r="M47" s="100">
        <v>45825</v>
      </c>
      <c r="N47" s="1" t="s">
        <v>16</v>
      </c>
      <c r="O47" s="69">
        <v>1</v>
      </c>
      <c r="P47" s="124" t="s">
        <v>327</v>
      </c>
    </row>
    <row r="48" spans="1:16">
      <c r="A48" s="129">
        <v>4699003</v>
      </c>
      <c r="B48" s="121" t="s">
        <v>20</v>
      </c>
      <c r="C48" s="1" t="s">
        <v>27</v>
      </c>
      <c r="D48" s="9" t="s">
        <v>328</v>
      </c>
      <c r="E48" s="1" t="s">
        <v>329</v>
      </c>
      <c r="G48" s="53">
        <v>18144</v>
      </c>
      <c r="I48" s="121" t="s">
        <v>15</v>
      </c>
      <c r="J48" s="216" t="s">
        <v>314</v>
      </c>
      <c r="K48" s="9" t="s">
        <v>322</v>
      </c>
      <c r="L48" s="3">
        <v>45562</v>
      </c>
      <c r="M48" s="100">
        <v>45855</v>
      </c>
      <c r="N48" s="1" t="s">
        <v>16</v>
      </c>
      <c r="O48" s="69">
        <v>1</v>
      </c>
      <c r="P48" s="124" t="s">
        <v>327</v>
      </c>
    </row>
    <row r="49" spans="1:16">
      <c r="A49" s="129">
        <v>4699003</v>
      </c>
      <c r="B49" s="121" t="s">
        <v>20</v>
      </c>
      <c r="C49" s="1" t="s">
        <v>27</v>
      </c>
      <c r="D49" s="9" t="s">
        <v>328</v>
      </c>
      <c r="E49" s="1" t="s">
        <v>329</v>
      </c>
      <c r="G49" s="53">
        <v>18144</v>
      </c>
      <c r="I49" s="121" t="s">
        <v>15</v>
      </c>
      <c r="J49" s="216" t="s">
        <v>314</v>
      </c>
      <c r="K49" s="9" t="s">
        <v>322</v>
      </c>
      <c r="L49" s="3">
        <v>45562</v>
      </c>
      <c r="M49" s="100">
        <v>45886</v>
      </c>
      <c r="N49" s="1" t="s">
        <v>16</v>
      </c>
      <c r="O49" s="69">
        <v>1</v>
      </c>
      <c r="P49" s="124" t="s">
        <v>327</v>
      </c>
    </row>
    <row r="50" spans="1:16">
      <c r="A50" s="129">
        <v>4699003</v>
      </c>
      <c r="B50" s="121" t="s">
        <v>20</v>
      </c>
      <c r="C50" s="1" t="s">
        <v>27</v>
      </c>
      <c r="D50" s="9" t="s">
        <v>328</v>
      </c>
      <c r="E50" s="1" t="s">
        <v>329</v>
      </c>
      <c r="G50" s="53">
        <v>17340</v>
      </c>
      <c r="I50" s="121" t="s">
        <v>15</v>
      </c>
      <c r="J50" s="216" t="s">
        <v>314</v>
      </c>
      <c r="K50" s="9" t="s">
        <v>322</v>
      </c>
      <c r="L50" s="3">
        <v>45562</v>
      </c>
      <c r="M50" s="100">
        <v>45917</v>
      </c>
      <c r="N50" s="1" t="s">
        <v>16</v>
      </c>
      <c r="O50" s="69">
        <v>1</v>
      </c>
      <c r="P50" s="124" t="s">
        <v>327</v>
      </c>
    </row>
    <row r="51" spans="1:16">
      <c r="A51" s="129">
        <v>4699003</v>
      </c>
      <c r="B51" s="121" t="s">
        <v>20</v>
      </c>
      <c r="C51" s="1" t="s">
        <v>27</v>
      </c>
      <c r="D51" s="9" t="s">
        <v>328</v>
      </c>
      <c r="E51" s="1" t="s">
        <v>329</v>
      </c>
      <c r="G51" s="53">
        <v>17340</v>
      </c>
      <c r="I51" s="121" t="s">
        <v>15</v>
      </c>
      <c r="J51" s="216" t="s">
        <v>314</v>
      </c>
      <c r="K51" s="9" t="s">
        <v>322</v>
      </c>
      <c r="L51" s="3">
        <v>45562</v>
      </c>
      <c r="M51" s="100">
        <v>45947</v>
      </c>
      <c r="N51" s="1" t="s">
        <v>16</v>
      </c>
      <c r="O51" s="69">
        <v>1</v>
      </c>
      <c r="P51" s="124" t="s">
        <v>327</v>
      </c>
    </row>
    <row r="52" spans="1:16">
      <c r="A52" s="129">
        <v>4699003</v>
      </c>
      <c r="B52" s="121" t="s">
        <v>20</v>
      </c>
      <c r="C52" s="1" t="s">
        <v>27</v>
      </c>
      <c r="D52" s="9" t="s">
        <v>328</v>
      </c>
      <c r="E52" s="1" t="s">
        <v>329</v>
      </c>
      <c r="G52" s="53">
        <v>17340</v>
      </c>
      <c r="I52" s="121" t="s">
        <v>15</v>
      </c>
      <c r="J52" s="216" t="s">
        <v>314</v>
      </c>
      <c r="K52" s="9" t="s">
        <v>322</v>
      </c>
      <c r="L52" s="3">
        <v>45562</v>
      </c>
      <c r="M52" s="100">
        <v>45978</v>
      </c>
      <c r="N52" s="1" t="s">
        <v>16</v>
      </c>
      <c r="O52" s="69">
        <v>1</v>
      </c>
      <c r="P52" s="124" t="s">
        <v>327</v>
      </c>
    </row>
    <row r="53" spans="1:16">
      <c r="A53" s="129">
        <v>4699003</v>
      </c>
      <c r="B53" s="121" t="s">
        <v>20</v>
      </c>
      <c r="C53" s="1" t="s">
        <v>27</v>
      </c>
      <c r="D53" s="9" t="s">
        <v>328</v>
      </c>
      <c r="E53" s="1" t="s">
        <v>329</v>
      </c>
      <c r="G53" s="53">
        <v>17340</v>
      </c>
      <c r="I53" s="121" t="s">
        <v>15</v>
      </c>
      <c r="J53" s="216" t="s">
        <v>314</v>
      </c>
      <c r="K53" s="9" t="s">
        <v>322</v>
      </c>
      <c r="L53" s="3">
        <v>45562</v>
      </c>
      <c r="M53" s="100">
        <v>46008</v>
      </c>
      <c r="N53" s="1" t="s">
        <v>16</v>
      </c>
      <c r="O53" s="69">
        <v>1</v>
      </c>
      <c r="P53" s="124" t="s">
        <v>327</v>
      </c>
    </row>
    <row r="54" spans="1:16">
      <c r="A54" s="129">
        <v>4699003</v>
      </c>
      <c r="B54" s="121" t="s">
        <v>20</v>
      </c>
      <c r="C54" s="1" t="s">
        <v>27</v>
      </c>
      <c r="D54" s="9" t="s">
        <v>328</v>
      </c>
      <c r="E54" s="1" t="s">
        <v>329</v>
      </c>
      <c r="G54" s="53">
        <v>17340</v>
      </c>
      <c r="I54" s="121" t="s">
        <v>15</v>
      </c>
      <c r="J54" s="216" t="s">
        <v>314</v>
      </c>
      <c r="K54" s="9" t="s">
        <v>322</v>
      </c>
      <c r="L54" s="3">
        <v>45562</v>
      </c>
      <c r="M54" s="100">
        <v>46039</v>
      </c>
      <c r="N54" s="1" t="s">
        <v>16</v>
      </c>
      <c r="O54" s="69">
        <v>1</v>
      </c>
      <c r="P54" s="124" t="s">
        <v>327</v>
      </c>
    </row>
    <row r="55" spans="1:16">
      <c r="A55" s="129">
        <v>4699003</v>
      </c>
      <c r="B55" s="121" t="s">
        <v>20</v>
      </c>
      <c r="C55" s="1" t="s">
        <v>27</v>
      </c>
      <c r="D55" s="9" t="s">
        <v>328</v>
      </c>
      <c r="E55" s="1" t="s">
        <v>329</v>
      </c>
      <c r="G55" s="53">
        <v>17340</v>
      </c>
      <c r="I55" s="121" t="s">
        <v>15</v>
      </c>
      <c r="J55" s="216" t="s">
        <v>314</v>
      </c>
      <c r="K55" s="9" t="s">
        <v>322</v>
      </c>
      <c r="L55" s="3">
        <v>45562</v>
      </c>
      <c r="M55" s="100">
        <v>46070</v>
      </c>
      <c r="N55" s="1" t="s">
        <v>16</v>
      </c>
      <c r="O55" s="69">
        <v>1</v>
      </c>
      <c r="P55" s="124" t="s">
        <v>327</v>
      </c>
    </row>
    <row r="56" spans="1:16">
      <c r="A56" s="129">
        <v>4699003</v>
      </c>
      <c r="B56" s="121" t="s">
        <v>20</v>
      </c>
      <c r="C56" s="1" t="s">
        <v>27</v>
      </c>
      <c r="D56" s="9" t="s">
        <v>328</v>
      </c>
      <c r="E56" s="1" t="s">
        <v>329</v>
      </c>
      <c r="G56" s="53">
        <v>17340</v>
      </c>
      <c r="I56" s="121" t="s">
        <v>15</v>
      </c>
      <c r="J56" s="216" t="s">
        <v>314</v>
      </c>
      <c r="K56" s="9" t="s">
        <v>322</v>
      </c>
      <c r="L56" s="3">
        <v>45562</v>
      </c>
      <c r="M56" s="100">
        <v>46098</v>
      </c>
      <c r="N56" s="1" t="s">
        <v>16</v>
      </c>
      <c r="O56" s="69">
        <v>1</v>
      </c>
      <c r="P56" s="124" t="s">
        <v>327</v>
      </c>
    </row>
    <row r="57" spans="1:16">
      <c r="A57" s="129">
        <v>4699003</v>
      </c>
      <c r="B57" s="121" t="s">
        <v>20</v>
      </c>
      <c r="C57" s="1" t="s">
        <v>27</v>
      </c>
      <c r="D57" s="9" t="s">
        <v>328</v>
      </c>
      <c r="E57" s="1" t="s">
        <v>329</v>
      </c>
      <c r="G57" s="53">
        <v>17340</v>
      </c>
      <c r="I57" s="121" t="s">
        <v>15</v>
      </c>
      <c r="J57" s="216" t="s">
        <v>314</v>
      </c>
      <c r="K57" s="9" t="s">
        <v>322</v>
      </c>
      <c r="L57" s="3">
        <v>45562</v>
      </c>
      <c r="M57" s="100">
        <v>46129</v>
      </c>
      <c r="N57" s="1" t="s">
        <v>16</v>
      </c>
      <c r="O57" s="69">
        <v>1</v>
      </c>
      <c r="P57" s="124" t="s">
        <v>327</v>
      </c>
    </row>
    <row r="58" spans="1:16">
      <c r="A58" s="129">
        <v>4699003</v>
      </c>
      <c r="B58" s="121" t="s">
        <v>20</v>
      </c>
      <c r="C58" s="1" t="s">
        <v>27</v>
      </c>
      <c r="D58" s="9" t="s">
        <v>328</v>
      </c>
      <c r="E58" s="1" t="s">
        <v>329</v>
      </c>
      <c r="G58" s="53">
        <v>17340</v>
      </c>
      <c r="I58" s="121" t="s">
        <v>15</v>
      </c>
      <c r="J58" s="216" t="s">
        <v>314</v>
      </c>
      <c r="K58" s="9" t="s">
        <v>322</v>
      </c>
      <c r="L58" s="3">
        <v>45562</v>
      </c>
      <c r="M58" s="100">
        <v>46129</v>
      </c>
      <c r="N58" s="1" t="s">
        <v>16</v>
      </c>
      <c r="O58" s="69">
        <v>1</v>
      </c>
      <c r="P58" s="124" t="s">
        <v>327</v>
      </c>
    </row>
    <row r="59" spans="1:16">
      <c r="A59" s="129">
        <v>4699003</v>
      </c>
      <c r="B59" s="121" t="s">
        <v>20</v>
      </c>
      <c r="C59" s="1" t="s">
        <v>27</v>
      </c>
      <c r="D59" s="9" t="s">
        <v>328</v>
      </c>
      <c r="E59" s="1" t="s">
        <v>329</v>
      </c>
      <c r="G59" s="53">
        <v>17340</v>
      </c>
      <c r="I59" s="121" t="s">
        <v>15</v>
      </c>
      <c r="J59" s="216" t="s">
        <v>314</v>
      </c>
      <c r="K59" s="9" t="s">
        <v>322</v>
      </c>
      <c r="L59" s="3">
        <v>45562</v>
      </c>
      <c r="M59" s="100">
        <v>46159</v>
      </c>
      <c r="N59" s="1" t="s">
        <v>16</v>
      </c>
      <c r="O59" s="69">
        <v>1</v>
      </c>
      <c r="P59" s="124" t="s">
        <v>327</v>
      </c>
    </row>
    <row r="60" spans="1:16">
      <c r="A60" s="129">
        <v>4699003</v>
      </c>
      <c r="B60" s="121" t="s">
        <v>20</v>
      </c>
      <c r="C60" s="1" t="s">
        <v>27</v>
      </c>
      <c r="D60" s="9" t="s">
        <v>328</v>
      </c>
      <c r="E60" s="1" t="s">
        <v>329</v>
      </c>
      <c r="G60" s="53">
        <v>17340</v>
      </c>
      <c r="I60" s="121" t="s">
        <v>15</v>
      </c>
      <c r="J60" s="216" t="s">
        <v>314</v>
      </c>
      <c r="K60" s="9" t="s">
        <v>322</v>
      </c>
      <c r="L60" s="3">
        <v>45562</v>
      </c>
      <c r="M60" s="100">
        <v>46190</v>
      </c>
      <c r="N60" s="1" t="s">
        <v>16</v>
      </c>
      <c r="O60" s="69">
        <v>1</v>
      </c>
      <c r="P60" s="124" t="s">
        <v>327</v>
      </c>
    </row>
    <row r="61" spans="1:16">
      <c r="A61" s="129">
        <v>4699003</v>
      </c>
      <c r="B61" s="121" t="s">
        <v>20</v>
      </c>
      <c r="C61" s="1" t="s">
        <v>27</v>
      </c>
      <c r="D61" s="9" t="s">
        <v>328</v>
      </c>
      <c r="E61" s="1" t="s">
        <v>329</v>
      </c>
      <c r="G61" s="53">
        <v>17340</v>
      </c>
      <c r="I61" s="121" t="s">
        <v>15</v>
      </c>
      <c r="J61" s="216" t="s">
        <v>314</v>
      </c>
      <c r="K61" s="9" t="s">
        <v>322</v>
      </c>
      <c r="L61" s="3">
        <v>45562</v>
      </c>
      <c r="M61" s="100">
        <v>46220</v>
      </c>
      <c r="N61" s="1" t="s">
        <v>16</v>
      </c>
      <c r="O61" s="69">
        <v>1</v>
      </c>
      <c r="P61" s="124" t="s">
        <v>327</v>
      </c>
    </row>
    <row r="62" spans="1:16">
      <c r="A62" s="129">
        <v>4699003</v>
      </c>
      <c r="B62" s="121" t="s">
        <v>20</v>
      </c>
      <c r="C62" s="1" t="s">
        <v>27</v>
      </c>
      <c r="D62" s="9" t="s">
        <v>328</v>
      </c>
      <c r="E62" s="1" t="s">
        <v>329</v>
      </c>
      <c r="G62" s="53">
        <v>16464</v>
      </c>
      <c r="I62" s="121" t="s">
        <v>15</v>
      </c>
      <c r="J62" s="216" t="s">
        <v>314</v>
      </c>
      <c r="K62" s="9" t="s">
        <v>322</v>
      </c>
      <c r="L62" s="3">
        <v>45562</v>
      </c>
      <c r="M62" s="100">
        <v>46251</v>
      </c>
      <c r="N62" s="1" t="s">
        <v>16</v>
      </c>
      <c r="O62" s="69">
        <v>1</v>
      </c>
      <c r="P62" s="124" t="s">
        <v>327</v>
      </c>
    </row>
    <row r="63" spans="1:16">
      <c r="A63" s="129">
        <v>4699003</v>
      </c>
      <c r="B63" s="121" t="s">
        <v>20</v>
      </c>
      <c r="C63" s="1" t="s">
        <v>27</v>
      </c>
      <c r="D63" s="9" t="s">
        <v>328</v>
      </c>
      <c r="E63" s="1" t="s">
        <v>329</v>
      </c>
      <c r="G63" s="53">
        <v>16464</v>
      </c>
      <c r="I63" s="121" t="s">
        <v>15</v>
      </c>
      <c r="J63" s="216" t="s">
        <v>314</v>
      </c>
      <c r="K63" s="9" t="s">
        <v>322</v>
      </c>
      <c r="L63" s="3">
        <v>45562</v>
      </c>
      <c r="M63" s="100">
        <v>46282</v>
      </c>
      <c r="N63" s="1" t="s">
        <v>16</v>
      </c>
      <c r="O63" s="69">
        <v>1</v>
      </c>
      <c r="P63" s="124" t="s">
        <v>327</v>
      </c>
    </row>
    <row r="64" spans="1:16">
      <c r="A64" s="129">
        <v>4699003</v>
      </c>
      <c r="B64" s="121" t="s">
        <v>20</v>
      </c>
      <c r="C64" s="1" t="s">
        <v>27</v>
      </c>
      <c r="D64" s="9" t="s">
        <v>328</v>
      </c>
      <c r="E64" s="1" t="s">
        <v>329</v>
      </c>
      <c r="G64" s="53">
        <v>16464</v>
      </c>
      <c r="I64" s="121" t="s">
        <v>15</v>
      </c>
      <c r="J64" s="216" t="s">
        <v>314</v>
      </c>
      <c r="K64" s="9" t="s">
        <v>322</v>
      </c>
      <c r="L64" s="3">
        <v>45562</v>
      </c>
      <c r="M64" s="100">
        <v>46312</v>
      </c>
      <c r="N64" s="1" t="s">
        <v>16</v>
      </c>
      <c r="O64" s="69">
        <v>1</v>
      </c>
      <c r="P64" s="124" t="s">
        <v>327</v>
      </c>
    </row>
    <row r="65" spans="1:16">
      <c r="A65" s="129">
        <v>4699003</v>
      </c>
      <c r="B65" s="121" t="s">
        <v>20</v>
      </c>
      <c r="C65" s="1" t="s">
        <v>27</v>
      </c>
      <c r="D65" s="9" t="s">
        <v>328</v>
      </c>
      <c r="E65" s="1" t="s">
        <v>329</v>
      </c>
      <c r="G65" s="53">
        <v>16464</v>
      </c>
      <c r="I65" s="121" t="s">
        <v>15</v>
      </c>
      <c r="J65" s="216" t="s">
        <v>314</v>
      </c>
      <c r="K65" s="9" t="s">
        <v>322</v>
      </c>
      <c r="L65" s="3">
        <v>45562</v>
      </c>
      <c r="M65" s="100">
        <v>46343</v>
      </c>
      <c r="N65" s="1" t="s">
        <v>16</v>
      </c>
      <c r="O65" s="69">
        <v>1</v>
      </c>
      <c r="P65" s="124" t="s">
        <v>327</v>
      </c>
    </row>
    <row r="66" spans="1:16">
      <c r="A66" s="129">
        <v>4699003</v>
      </c>
      <c r="B66" s="121" t="s">
        <v>20</v>
      </c>
      <c r="C66" s="1" t="s">
        <v>27</v>
      </c>
      <c r="D66" s="9" t="s">
        <v>328</v>
      </c>
      <c r="E66" s="1" t="s">
        <v>329</v>
      </c>
      <c r="G66" s="53">
        <v>16464</v>
      </c>
      <c r="I66" s="121" t="s">
        <v>15</v>
      </c>
      <c r="J66" s="216" t="s">
        <v>314</v>
      </c>
      <c r="K66" s="9" t="s">
        <v>322</v>
      </c>
      <c r="L66" s="3">
        <v>45562</v>
      </c>
      <c r="M66" s="100">
        <v>46373</v>
      </c>
      <c r="N66" s="1" t="s">
        <v>16</v>
      </c>
      <c r="O66" s="69">
        <v>1</v>
      </c>
      <c r="P66" s="124" t="s">
        <v>327</v>
      </c>
    </row>
    <row r="67" spans="1:16">
      <c r="A67" s="129">
        <v>4699003</v>
      </c>
      <c r="B67" s="121" t="s">
        <v>20</v>
      </c>
      <c r="C67" s="1" t="s">
        <v>27</v>
      </c>
      <c r="D67" s="9" t="s">
        <v>328</v>
      </c>
      <c r="E67" s="1" t="s">
        <v>329</v>
      </c>
      <c r="G67" s="53">
        <v>16464</v>
      </c>
      <c r="I67" s="121" t="s">
        <v>15</v>
      </c>
      <c r="J67" s="216" t="s">
        <v>314</v>
      </c>
      <c r="K67" s="9" t="s">
        <v>322</v>
      </c>
      <c r="L67" s="3">
        <v>45562</v>
      </c>
      <c r="M67" s="100">
        <v>46404</v>
      </c>
      <c r="N67" s="1" t="s">
        <v>16</v>
      </c>
      <c r="O67" s="69">
        <v>1</v>
      </c>
      <c r="P67" s="124" t="s">
        <v>327</v>
      </c>
    </row>
    <row r="68" spans="1:16">
      <c r="A68" s="129">
        <v>4699003</v>
      </c>
      <c r="B68" s="121" t="s">
        <v>20</v>
      </c>
      <c r="C68" s="1" t="s">
        <v>27</v>
      </c>
      <c r="D68" s="9" t="s">
        <v>328</v>
      </c>
      <c r="E68" s="1" t="s">
        <v>329</v>
      </c>
      <c r="G68" s="53">
        <v>16464</v>
      </c>
      <c r="I68" s="121" t="s">
        <v>15</v>
      </c>
      <c r="J68" s="216" t="s">
        <v>314</v>
      </c>
      <c r="K68" s="9" t="s">
        <v>322</v>
      </c>
      <c r="L68" s="3">
        <v>45562</v>
      </c>
      <c r="M68" s="100">
        <v>46435</v>
      </c>
      <c r="N68" s="1" t="s">
        <v>16</v>
      </c>
      <c r="O68" s="69">
        <v>1</v>
      </c>
      <c r="P68" s="124" t="s">
        <v>327</v>
      </c>
    </row>
    <row r="69" spans="1:16">
      <c r="A69" s="129">
        <v>4699003</v>
      </c>
      <c r="B69" s="121" t="s">
        <v>20</v>
      </c>
      <c r="C69" s="1" t="s">
        <v>27</v>
      </c>
      <c r="D69" s="9" t="s">
        <v>328</v>
      </c>
      <c r="E69" s="1" t="s">
        <v>329</v>
      </c>
      <c r="G69" s="53">
        <v>16464</v>
      </c>
      <c r="I69" s="121" t="s">
        <v>15</v>
      </c>
      <c r="J69" s="216" t="s">
        <v>314</v>
      </c>
      <c r="K69" s="9" t="s">
        <v>322</v>
      </c>
      <c r="L69" s="3">
        <v>45562</v>
      </c>
      <c r="M69" s="100">
        <v>46463</v>
      </c>
      <c r="N69" s="1" t="s">
        <v>16</v>
      </c>
      <c r="O69" s="69">
        <v>1</v>
      </c>
      <c r="P69" s="124" t="s">
        <v>327</v>
      </c>
    </row>
    <row r="70" spans="1:16">
      <c r="A70" s="129">
        <v>4699003</v>
      </c>
      <c r="B70" s="121" t="s">
        <v>20</v>
      </c>
      <c r="C70" s="1" t="s">
        <v>27</v>
      </c>
      <c r="D70" s="9" t="s">
        <v>328</v>
      </c>
      <c r="E70" s="1" t="s">
        <v>329</v>
      </c>
      <c r="G70" s="53">
        <v>16464</v>
      </c>
      <c r="I70" s="121" t="s">
        <v>15</v>
      </c>
      <c r="J70" s="216" t="s">
        <v>314</v>
      </c>
      <c r="K70" s="9" t="s">
        <v>322</v>
      </c>
      <c r="L70" s="3">
        <v>45562</v>
      </c>
      <c r="M70" s="100">
        <v>46494</v>
      </c>
      <c r="N70" s="1" t="s">
        <v>16</v>
      </c>
      <c r="O70" s="69">
        <v>1</v>
      </c>
      <c r="P70" s="124" t="s">
        <v>327</v>
      </c>
    </row>
    <row r="71" spans="1:16">
      <c r="A71" s="129">
        <v>4699003</v>
      </c>
      <c r="B71" s="121" t="s">
        <v>20</v>
      </c>
      <c r="C71" s="1" t="s">
        <v>27</v>
      </c>
      <c r="D71" s="9" t="s">
        <v>328</v>
      </c>
      <c r="E71" s="1" t="s">
        <v>329</v>
      </c>
      <c r="G71" s="53">
        <v>16464</v>
      </c>
      <c r="I71" s="121" t="s">
        <v>15</v>
      </c>
      <c r="J71" s="216" t="s">
        <v>314</v>
      </c>
      <c r="K71" s="9" t="s">
        <v>322</v>
      </c>
      <c r="L71" s="3">
        <v>45562</v>
      </c>
      <c r="M71" s="100">
        <v>46524</v>
      </c>
      <c r="N71" s="1" t="s">
        <v>16</v>
      </c>
      <c r="O71" s="69">
        <v>1</v>
      </c>
      <c r="P71" s="124" t="s">
        <v>327</v>
      </c>
    </row>
    <row r="72" spans="1:16">
      <c r="A72" s="129">
        <v>4699003</v>
      </c>
      <c r="B72" s="121" t="s">
        <v>20</v>
      </c>
      <c r="C72" s="1" t="s">
        <v>27</v>
      </c>
      <c r="D72" s="9" t="s">
        <v>328</v>
      </c>
      <c r="E72" s="1" t="s">
        <v>329</v>
      </c>
      <c r="G72" s="53">
        <v>16464</v>
      </c>
      <c r="I72" s="121" t="s">
        <v>15</v>
      </c>
      <c r="J72" s="216" t="s">
        <v>314</v>
      </c>
      <c r="K72" s="9" t="s">
        <v>322</v>
      </c>
      <c r="L72" s="3">
        <v>45562</v>
      </c>
      <c r="M72" s="100">
        <v>46524</v>
      </c>
      <c r="N72" s="1" t="s">
        <v>16</v>
      </c>
      <c r="O72" s="69">
        <v>1</v>
      </c>
      <c r="P72" s="124" t="s">
        <v>327</v>
      </c>
    </row>
    <row r="73" spans="1:16">
      <c r="A73" s="129">
        <v>4699003</v>
      </c>
      <c r="B73" s="121" t="s">
        <v>20</v>
      </c>
      <c r="C73" s="1" t="s">
        <v>27</v>
      </c>
      <c r="D73" s="9" t="s">
        <v>328</v>
      </c>
      <c r="E73" s="1" t="s">
        <v>329</v>
      </c>
      <c r="G73" s="53">
        <v>16464</v>
      </c>
      <c r="I73" s="121" t="s">
        <v>15</v>
      </c>
      <c r="J73" s="216" t="s">
        <v>314</v>
      </c>
      <c r="K73" s="9" t="s">
        <v>322</v>
      </c>
      <c r="L73" s="3">
        <v>45562</v>
      </c>
      <c r="M73" s="100">
        <v>46555</v>
      </c>
      <c r="N73" s="1" t="s">
        <v>16</v>
      </c>
      <c r="O73" s="69">
        <v>1</v>
      </c>
      <c r="P73" s="124" t="s">
        <v>327</v>
      </c>
    </row>
  </sheetData>
  <autoFilter ref="A1:R1" xr:uid="{B254E1A3-81A5-4B74-9D6D-F356B382EE4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9C652DE-172D-4015-B950-C85061C758CA}">
          <x14:formula1>
            <xm:f>Tablas!$F$2:$F$9</xm:f>
          </x14:formula1>
          <xm:sqref>B1:B1048576</xm:sqref>
        </x14:dataValidation>
        <x14:dataValidation type="list" allowBlank="1" showInputMessage="1" showErrorMessage="1" xr:uid="{C5C412D9-FD6A-4410-B557-62F81AFD4C00}">
          <x14:formula1>
            <xm:f>Tablas!$B$2:$B$73</xm:f>
          </x14:formula1>
          <xm:sqref>I1:I1048576</xm:sqref>
        </x14:dataValidation>
        <x14:dataValidation type="list" allowBlank="1" showInputMessage="1" showErrorMessage="1" xr:uid="{61E9DDC3-8F88-4527-82C2-B129F22A6973}">
          <x14:formula1>
            <xm:f>Tablas!$D$2:$D$4</xm:f>
          </x14:formula1>
          <xm:sqref>N1:N1048576</xm:sqref>
        </x14:dataValidation>
        <x14:dataValidation type="list" allowBlank="1" showInputMessage="1" showErrorMessage="1" xr:uid="{2EDCC262-EA2B-4766-BD26-6F80785E81F1}">
          <x14:formula1>
            <xm:f>Tablas!$G$2</xm:f>
          </x14:formula1>
          <xm:sqref>Q1:Q1048576</xm:sqref>
        </x14:dataValidation>
        <x14:dataValidation type="list" allowBlank="1" showInputMessage="1" showErrorMessage="1" xr:uid="{E6123947-C987-407B-9653-BF241139D232}">
          <x14:formula1>
            <xm:f>Tablas!$F$12:$F$18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B6D8-A8B5-4B4D-BEC6-1835453CBD30}">
  <sheetPr>
    <tabColor rgb="FFFF0000"/>
  </sheetPr>
  <dimension ref="A1:Q19"/>
  <sheetViews>
    <sheetView zoomScale="70" zoomScaleNormal="70" workbookViewId="0">
      <selection activeCell="G4" sqref="G4"/>
    </sheetView>
  </sheetViews>
  <sheetFormatPr baseColWidth="10" defaultColWidth="10.85546875" defaultRowHeight="15"/>
  <cols>
    <col min="1" max="1" width="11" style="9" customWidth="1"/>
    <col min="2" max="2" width="11.28515625" style="1" customWidth="1"/>
    <col min="3" max="3" width="8.85546875" style="1" customWidth="1"/>
    <col min="4" max="4" width="11.5703125" style="9" customWidth="1"/>
    <col min="5" max="5" width="28.5703125" style="1" customWidth="1"/>
    <col min="6" max="6" width="13.5703125" style="53" customWidth="1"/>
    <col min="7" max="7" width="11.140625" style="53" customWidth="1"/>
    <col min="8" max="9" width="9.42578125" style="1" customWidth="1"/>
    <col min="10" max="10" width="8.140625" style="1" customWidth="1"/>
    <col min="11" max="11" width="8.140625" style="9" customWidth="1"/>
    <col min="12" max="12" width="10.85546875" style="100" customWidth="1"/>
    <col min="13" max="13" width="11.7109375" style="100" customWidth="1"/>
    <col min="14" max="14" width="10.85546875" style="1"/>
    <col min="15" max="15" width="12.7109375" style="4" customWidth="1"/>
    <col min="16" max="16" width="37" customWidth="1"/>
    <col min="17" max="17" width="16.5703125" bestFit="1" customWidth="1"/>
  </cols>
  <sheetData>
    <row r="1" spans="1:17">
      <c r="A1" s="9" t="s">
        <v>0</v>
      </c>
      <c r="B1" s="5" t="s">
        <v>1</v>
      </c>
      <c r="C1" s="5" t="s">
        <v>25</v>
      </c>
      <c r="D1" s="7" t="s">
        <v>2</v>
      </c>
      <c r="E1" s="5" t="s">
        <v>24</v>
      </c>
      <c r="F1" s="157" t="s">
        <v>3</v>
      </c>
      <c r="G1" s="98" t="s">
        <v>4</v>
      </c>
      <c r="H1" s="5" t="s">
        <v>5</v>
      </c>
      <c r="I1" s="5" t="s">
        <v>6</v>
      </c>
      <c r="J1" s="5" t="s">
        <v>7</v>
      </c>
      <c r="K1" s="7" t="s">
        <v>8</v>
      </c>
      <c r="L1" s="99" t="s">
        <v>9</v>
      </c>
      <c r="M1" s="99" t="s">
        <v>10</v>
      </c>
      <c r="N1" s="5" t="s">
        <v>11</v>
      </c>
      <c r="O1" s="14" t="s">
        <v>12</v>
      </c>
      <c r="P1" s="10" t="s">
        <v>33</v>
      </c>
      <c r="Q1" s="10" t="s">
        <v>34</v>
      </c>
    </row>
    <row r="2" spans="1:17">
      <c r="A2" s="221" t="s">
        <v>129</v>
      </c>
      <c r="B2" s="121" t="s">
        <v>21</v>
      </c>
      <c r="C2" s="1" t="s">
        <v>29</v>
      </c>
      <c r="D2" s="220" t="s">
        <v>123</v>
      </c>
      <c r="E2" s="1" t="s">
        <v>319</v>
      </c>
      <c r="F2" s="53">
        <v>53726.975491516401</v>
      </c>
      <c r="I2" s="121" t="s">
        <v>15</v>
      </c>
      <c r="J2" s="216" t="s">
        <v>314</v>
      </c>
      <c r="K2" s="9" t="s">
        <v>318</v>
      </c>
      <c r="L2" s="9" t="s">
        <v>317</v>
      </c>
      <c r="M2" s="9" t="s">
        <v>317</v>
      </c>
      <c r="N2" s="90" t="s">
        <v>17</v>
      </c>
      <c r="O2" s="95">
        <v>3.7130000000000001</v>
      </c>
      <c r="P2" s="124" t="s">
        <v>320</v>
      </c>
      <c r="Q2" s="124" t="s">
        <v>35</v>
      </c>
    </row>
    <row r="3" spans="1:17">
      <c r="A3" s="129">
        <v>5921001</v>
      </c>
      <c r="B3" s="121" t="s">
        <v>21</v>
      </c>
      <c r="C3" s="1" t="s">
        <v>29</v>
      </c>
      <c r="D3" s="220" t="s">
        <v>123</v>
      </c>
      <c r="E3" s="1" t="s">
        <v>319</v>
      </c>
      <c r="G3" s="53">
        <v>53726.975491516401</v>
      </c>
      <c r="I3" s="121" t="s">
        <v>15</v>
      </c>
      <c r="J3" s="216" t="s">
        <v>314</v>
      </c>
      <c r="K3" s="9" t="s">
        <v>318</v>
      </c>
      <c r="L3" s="9" t="s">
        <v>317</v>
      </c>
      <c r="M3" s="9" t="s">
        <v>317</v>
      </c>
      <c r="N3" s="90" t="s">
        <v>17</v>
      </c>
      <c r="O3" s="95">
        <v>3.7130000000000001</v>
      </c>
      <c r="P3" s="124" t="s">
        <v>320</v>
      </c>
      <c r="Q3" s="124" t="s">
        <v>35</v>
      </c>
    </row>
    <row r="4" spans="1:17">
      <c r="A4" s="129"/>
      <c r="B4" s="121"/>
      <c r="C4" s="132"/>
      <c r="E4"/>
      <c r="G4" s="180"/>
      <c r="I4" s="132"/>
      <c r="J4" s="122"/>
      <c r="L4" s="3"/>
      <c r="M4" s="3"/>
      <c r="O4" s="69"/>
      <c r="P4" s="124"/>
      <c r="Q4" s="124"/>
    </row>
    <row r="5" spans="1:17">
      <c r="A5" s="129"/>
      <c r="B5" s="121"/>
      <c r="D5" s="119"/>
      <c r="E5" s="178"/>
      <c r="I5" s="132"/>
      <c r="J5" s="122"/>
      <c r="L5" s="3"/>
      <c r="M5" s="3"/>
      <c r="O5" s="69"/>
      <c r="P5" s="124"/>
      <c r="Q5" s="124"/>
    </row>
    <row r="6" spans="1:17">
      <c r="A6" s="129"/>
      <c r="B6" s="121"/>
      <c r="D6" s="119"/>
      <c r="E6" s="178"/>
      <c r="I6" s="132"/>
      <c r="J6" s="122"/>
      <c r="L6" s="3"/>
      <c r="M6" s="3"/>
      <c r="O6" s="69"/>
      <c r="P6" s="124"/>
      <c r="Q6" s="124"/>
    </row>
    <row r="7" spans="1:17">
      <c r="A7" s="129"/>
      <c r="B7" s="121"/>
      <c r="D7" s="119"/>
      <c r="E7" s="178"/>
      <c r="I7" s="132"/>
      <c r="J7" s="122"/>
      <c r="L7" s="3"/>
      <c r="M7" s="3"/>
      <c r="O7" s="69"/>
      <c r="P7" s="124"/>
      <c r="Q7" s="124"/>
    </row>
    <row r="8" spans="1:17">
      <c r="A8" s="125"/>
      <c r="B8" s="121"/>
      <c r="D8" s="119"/>
      <c r="E8" s="178"/>
      <c r="I8" s="132"/>
      <c r="J8" s="122"/>
      <c r="L8" s="3"/>
      <c r="M8" s="3"/>
      <c r="O8" s="69"/>
      <c r="P8" s="124"/>
      <c r="Q8" s="124"/>
    </row>
    <row r="9" spans="1:17">
      <c r="A9" s="129"/>
      <c r="B9" s="121"/>
      <c r="D9" s="119"/>
      <c r="E9" s="119"/>
      <c r="I9" s="132"/>
      <c r="J9" s="122"/>
      <c r="L9" s="3"/>
      <c r="M9" s="3"/>
      <c r="O9" s="69"/>
      <c r="P9" s="124"/>
      <c r="Q9" s="124"/>
    </row>
    <row r="10" spans="1:17">
      <c r="A10" s="125"/>
      <c r="B10" s="121"/>
      <c r="D10" s="119"/>
      <c r="E10" s="119"/>
      <c r="I10" s="132"/>
      <c r="J10" s="122"/>
      <c r="L10" s="3"/>
      <c r="M10" s="3"/>
      <c r="O10" s="69"/>
      <c r="P10" s="124"/>
      <c r="Q10" s="124"/>
    </row>
    <row r="11" spans="1:17">
      <c r="A11" s="125"/>
      <c r="B11" s="121"/>
      <c r="D11" s="119"/>
      <c r="E11" s="119"/>
      <c r="I11" s="132"/>
      <c r="J11" s="122"/>
      <c r="L11" s="3"/>
      <c r="M11" s="3"/>
      <c r="O11" s="69"/>
      <c r="P11" s="124"/>
      <c r="Q11" s="124"/>
    </row>
    <row r="12" spans="1:17">
      <c r="A12" s="129"/>
      <c r="B12" s="209"/>
      <c r="C12" s="210"/>
      <c r="D12" s="211"/>
      <c r="E12" s="211"/>
      <c r="F12" s="212"/>
      <c r="G12" s="212"/>
      <c r="I12" s="132"/>
      <c r="J12" s="122"/>
      <c r="L12" s="3"/>
      <c r="M12" s="3"/>
      <c r="O12" s="69"/>
      <c r="P12" s="124"/>
      <c r="Q12" s="124"/>
    </row>
    <row r="13" spans="1:17">
      <c r="A13" s="213"/>
      <c r="B13" s="209"/>
      <c r="C13" s="210"/>
      <c r="D13" s="211"/>
      <c r="E13" s="211"/>
      <c r="F13" s="212"/>
      <c r="G13" s="212"/>
      <c r="I13" s="132"/>
      <c r="J13" s="122"/>
      <c r="L13" s="3"/>
      <c r="M13" s="3"/>
      <c r="O13" s="69"/>
      <c r="P13" s="124"/>
      <c r="Q13" s="124"/>
    </row>
    <row r="14" spans="1:17">
      <c r="A14" s="129"/>
      <c r="B14" s="121"/>
      <c r="C14" s="132"/>
      <c r="I14" s="132"/>
      <c r="J14" s="122"/>
      <c r="L14" s="3"/>
      <c r="M14" s="3"/>
      <c r="O14" s="69"/>
      <c r="P14" s="124"/>
      <c r="Q14" s="124"/>
    </row>
    <row r="15" spans="1:17">
      <c r="A15" s="125"/>
      <c r="B15" s="121"/>
      <c r="C15" s="132"/>
      <c r="I15" s="132"/>
      <c r="J15" s="122"/>
      <c r="L15" s="3"/>
      <c r="M15" s="3"/>
      <c r="O15" s="69"/>
      <c r="P15" s="124"/>
      <c r="Q15" s="124"/>
    </row>
    <row r="16" spans="1:17">
      <c r="A16" s="129"/>
      <c r="B16" s="121"/>
      <c r="C16" s="132"/>
      <c r="F16" s="179"/>
      <c r="I16" s="132"/>
      <c r="J16" s="122"/>
      <c r="L16" s="3"/>
      <c r="M16" s="3"/>
      <c r="O16" s="69"/>
      <c r="P16" s="124"/>
      <c r="Q16" s="124"/>
    </row>
    <row r="17" spans="1:17">
      <c r="A17" s="129"/>
      <c r="B17" s="121"/>
      <c r="C17" s="132"/>
      <c r="G17" s="179"/>
      <c r="I17" s="132"/>
      <c r="J17" s="122"/>
      <c r="L17" s="3"/>
      <c r="M17" s="3"/>
      <c r="O17" s="69"/>
      <c r="P17" s="124"/>
      <c r="Q17" s="124"/>
    </row>
    <row r="18" spans="1:17">
      <c r="A18" s="125"/>
      <c r="B18" s="121"/>
      <c r="C18" s="132"/>
      <c r="F18" s="179"/>
      <c r="I18" s="132"/>
      <c r="J18" s="122"/>
      <c r="L18" s="3"/>
      <c r="M18" s="3"/>
      <c r="O18" s="69"/>
      <c r="P18" s="124"/>
      <c r="Q18" s="124"/>
    </row>
    <row r="19" spans="1:17">
      <c r="A19" s="129"/>
      <c r="B19" s="121"/>
      <c r="C19" s="132"/>
      <c r="G19" s="179"/>
      <c r="I19" s="132"/>
      <c r="J19" s="122"/>
      <c r="L19" s="3"/>
      <c r="M19" s="3"/>
      <c r="O19" s="69"/>
      <c r="P19" s="124"/>
      <c r="Q19" s="124"/>
    </row>
  </sheetData>
  <autoFilter ref="A1:R1" xr:uid="{B254E1A3-81A5-4B74-9D6D-F356B382EE4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A98C6F1-FF4B-40A6-928B-F6692FE4281B}">
          <x14:formula1>
            <xm:f>Tablas!$F$2:$F$9</xm:f>
          </x14:formula1>
          <xm:sqref>B1:B1048576</xm:sqref>
        </x14:dataValidation>
        <x14:dataValidation type="list" allowBlank="1" showInputMessage="1" showErrorMessage="1" xr:uid="{05F6310F-6A4F-465E-A48C-C53A1D589B8F}">
          <x14:formula1>
            <xm:f>Tablas!$B$2:$B$73</xm:f>
          </x14:formula1>
          <xm:sqref>I1:I1048576</xm:sqref>
        </x14:dataValidation>
        <x14:dataValidation type="list" allowBlank="1" showInputMessage="1" showErrorMessage="1" xr:uid="{15AA1256-5567-474F-B77E-CCEFD195FFE3}">
          <x14:formula1>
            <xm:f>Tablas!$D$2:$D$4</xm:f>
          </x14:formula1>
          <xm:sqref>N1:N1048576</xm:sqref>
        </x14:dataValidation>
        <x14:dataValidation type="list" allowBlank="1" showInputMessage="1" showErrorMessage="1" xr:uid="{08A70AF8-53D1-41EF-A0FC-35831645A592}">
          <x14:formula1>
            <xm:f>Tablas!$G$2</xm:f>
          </x14:formula1>
          <xm:sqref>Q1:Q1048576</xm:sqref>
        </x14:dataValidation>
        <x14:dataValidation type="list" allowBlank="1" showInputMessage="1" showErrorMessage="1" xr:uid="{E592EECF-B72C-47A5-9E16-5C8EE79F284A}">
          <x14:formula1>
            <xm:f>Tablas!$F$12:$F$18</xm:f>
          </x14:formula1>
          <xm:sqref>C1:C1048576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C00D-99EA-4E2F-ABA3-0370F7C14E5E}">
  <sheetPr>
    <tabColor rgb="FFFF0000"/>
  </sheetPr>
  <dimension ref="A1:Q30"/>
  <sheetViews>
    <sheetView zoomScale="70" zoomScaleNormal="70" workbookViewId="0"/>
  </sheetViews>
  <sheetFormatPr baseColWidth="10" defaultColWidth="10.85546875" defaultRowHeight="15"/>
  <cols>
    <col min="1" max="1" width="11" style="9" customWidth="1"/>
    <col min="2" max="2" width="11.28515625" style="1" customWidth="1"/>
    <col min="3" max="3" width="8.85546875" style="1" customWidth="1"/>
    <col min="4" max="4" width="11.5703125" style="9" customWidth="1"/>
    <col min="5" max="5" width="28.5703125" style="1" customWidth="1"/>
    <col min="6" max="6" width="13.5703125" style="53" customWidth="1"/>
    <col min="7" max="7" width="11.140625" style="53" customWidth="1"/>
    <col min="8" max="9" width="9.42578125" style="1" customWidth="1"/>
    <col min="10" max="10" width="8.140625" style="1" customWidth="1"/>
    <col min="11" max="11" width="8.140625" style="9" customWidth="1"/>
    <col min="12" max="12" width="10.85546875" style="100" customWidth="1"/>
    <col min="13" max="13" width="11.7109375" style="100" customWidth="1"/>
    <col min="14" max="14" width="10.85546875" style="1"/>
    <col min="15" max="15" width="12.7109375" style="4" customWidth="1"/>
    <col min="16" max="16" width="37" customWidth="1"/>
    <col min="17" max="17" width="16.5703125" bestFit="1" customWidth="1"/>
  </cols>
  <sheetData>
    <row r="1" spans="1:17">
      <c r="A1" s="9" t="s">
        <v>0</v>
      </c>
      <c r="B1" s="5" t="s">
        <v>1</v>
      </c>
      <c r="C1" s="5" t="s">
        <v>25</v>
      </c>
      <c r="D1" s="7" t="s">
        <v>2</v>
      </c>
      <c r="E1" s="5" t="s">
        <v>24</v>
      </c>
      <c r="F1" s="157" t="s">
        <v>3</v>
      </c>
      <c r="G1" s="98" t="s">
        <v>4</v>
      </c>
      <c r="H1" s="5" t="s">
        <v>5</v>
      </c>
      <c r="I1" s="5" t="s">
        <v>6</v>
      </c>
      <c r="J1" s="5" t="s">
        <v>7</v>
      </c>
      <c r="K1" s="7" t="s">
        <v>8</v>
      </c>
      <c r="L1" s="99" t="s">
        <v>9</v>
      </c>
      <c r="M1" s="99" t="s">
        <v>10</v>
      </c>
      <c r="N1" s="5" t="s">
        <v>11</v>
      </c>
      <c r="O1" s="14" t="s">
        <v>12</v>
      </c>
      <c r="P1" s="10" t="s">
        <v>33</v>
      </c>
      <c r="Q1" s="10" t="s">
        <v>34</v>
      </c>
    </row>
    <row r="2" spans="1:17">
      <c r="A2" s="214">
        <v>6521001</v>
      </c>
      <c r="B2" s="121" t="s">
        <v>31</v>
      </c>
      <c r="C2" s="1" t="s">
        <v>27</v>
      </c>
      <c r="D2" s="217">
        <v>40286287</v>
      </c>
      <c r="E2" s="217" t="s">
        <v>283</v>
      </c>
      <c r="F2" s="53">
        <v>8000</v>
      </c>
      <c r="G2"/>
      <c r="I2" s="121" t="s">
        <v>15</v>
      </c>
      <c r="J2" s="216" t="s">
        <v>314</v>
      </c>
      <c r="K2" s="9" t="s">
        <v>315</v>
      </c>
      <c r="L2" s="3">
        <v>45562</v>
      </c>
      <c r="M2" s="3">
        <v>45562</v>
      </c>
      <c r="N2" s="121" t="s">
        <v>17</v>
      </c>
      <c r="O2" s="218">
        <v>3.7370000000000001</v>
      </c>
      <c r="P2" s="124" t="s">
        <v>316</v>
      </c>
      <c r="Q2" s="124" t="s">
        <v>35</v>
      </c>
    </row>
    <row r="3" spans="1:17">
      <c r="A3" s="215" t="s">
        <v>311</v>
      </c>
      <c r="B3" s="121" t="s">
        <v>31</v>
      </c>
      <c r="C3" s="1" t="s">
        <v>27</v>
      </c>
      <c r="D3" s="217">
        <v>40286287</v>
      </c>
      <c r="E3" s="217" t="s">
        <v>283</v>
      </c>
      <c r="G3">
        <f>+F2*5%</f>
        <v>400</v>
      </c>
      <c r="I3" s="121" t="s">
        <v>15</v>
      </c>
      <c r="J3" s="216" t="s">
        <v>314</v>
      </c>
      <c r="K3" s="9" t="s">
        <v>315</v>
      </c>
      <c r="L3" s="3">
        <v>45562</v>
      </c>
      <c r="M3" s="3">
        <v>45562</v>
      </c>
      <c r="N3" s="121" t="s">
        <v>17</v>
      </c>
      <c r="O3" s="218">
        <v>3.7370000000000001</v>
      </c>
      <c r="P3" s="124" t="s">
        <v>316</v>
      </c>
      <c r="Q3" s="124" t="s">
        <v>35</v>
      </c>
    </row>
    <row r="4" spans="1:17">
      <c r="A4" s="214">
        <v>1632002</v>
      </c>
      <c r="B4" s="121" t="s">
        <v>31</v>
      </c>
      <c r="C4" s="1" t="s">
        <v>27</v>
      </c>
      <c r="D4" s="217">
        <v>40286287</v>
      </c>
      <c r="E4" s="217" t="s">
        <v>283</v>
      </c>
      <c r="G4" s="219">
        <v>7600</v>
      </c>
      <c r="I4" s="121" t="s">
        <v>15</v>
      </c>
      <c r="J4" s="216" t="s">
        <v>314</v>
      </c>
      <c r="K4" s="9" t="s">
        <v>315</v>
      </c>
      <c r="L4" s="3">
        <v>45562</v>
      </c>
      <c r="M4" s="3">
        <v>45562</v>
      </c>
      <c r="N4" s="121" t="s">
        <v>17</v>
      </c>
      <c r="O4" s="218">
        <v>3.7370000000000001</v>
      </c>
      <c r="P4" s="124" t="s">
        <v>316</v>
      </c>
      <c r="Q4" s="124" t="s">
        <v>35</v>
      </c>
    </row>
    <row r="5" spans="1:17">
      <c r="A5" s="214">
        <v>6521001</v>
      </c>
      <c r="B5" s="121" t="s">
        <v>31</v>
      </c>
      <c r="C5" s="1" t="s">
        <v>27</v>
      </c>
      <c r="D5" s="9" t="s">
        <v>312</v>
      </c>
      <c r="E5" s="1" t="s">
        <v>313</v>
      </c>
      <c r="F5" s="53">
        <v>4000</v>
      </c>
      <c r="I5" s="121" t="s">
        <v>15</v>
      </c>
      <c r="J5" s="216" t="s">
        <v>314</v>
      </c>
      <c r="K5" s="9" t="s">
        <v>315</v>
      </c>
      <c r="L5" s="3">
        <v>45562</v>
      </c>
      <c r="M5" s="3">
        <v>45562</v>
      </c>
      <c r="N5" s="121" t="s">
        <v>17</v>
      </c>
      <c r="O5" s="218">
        <v>3.7370000000000001</v>
      </c>
      <c r="P5" s="124" t="s">
        <v>316</v>
      </c>
      <c r="Q5" s="124" t="s">
        <v>35</v>
      </c>
    </row>
    <row r="6" spans="1:17">
      <c r="A6" s="215" t="s">
        <v>311</v>
      </c>
      <c r="B6" s="121" t="s">
        <v>31</v>
      </c>
      <c r="C6" s="1" t="s">
        <v>27</v>
      </c>
      <c r="D6" s="9" t="s">
        <v>312</v>
      </c>
      <c r="E6" s="1" t="s">
        <v>313</v>
      </c>
      <c r="G6" s="53">
        <f>+F5*5%</f>
        <v>200</v>
      </c>
      <c r="I6" s="121" t="s">
        <v>15</v>
      </c>
      <c r="J6" s="216" t="s">
        <v>314</v>
      </c>
      <c r="K6" s="9" t="s">
        <v>315</v>
      </c>
      <c r="L6" s="3">
        <v>45562</v>
      </c>
      <c r="M6" s="3">
        <v>45562</v>
      </c>
      <c r="N6" s="121" t="s">
        <v>17</v>
      </c>
      <c r="O6" s="218">
        <v>3.7370000000000001</v>
      </c>
      <c r="P6" s="124" t="s">
        <v>316</v>
      </c>
      <c r="Q6" s="124" t="s">
        <v>35</v>
      </c>
    </row>
    <row r="7" spans="1:17">
      <c r="A7" s="214">
        <v>1632002</v>
      </c>
      <c r="B7" s="121" t="s">
        <v>31</v>
      </c>
      <c r="C7" s="1" t="s">
        <v>27</v>
      </c>
      <c r="D7" s="9" t="s">
        <v>312</v>
      </c>
      <c r="E7" s="1" t="s">
        <v>313</v>
      </c>
      <c r="G7" s="53">
        <v>3800</v>
      </c>
      <c r="I7" s="121" t="s">
        <v>15</v>
      </c>
      <c r="J7" s="216" t="s">
        <v>314</v>
      </c>
      <c r="K7" s="9" t="s">
        <v>315</v>
      </c>
      <c r="L7" s="3">
        <v>45562</v>
      </c>
      <c r="M7" s="3">
        <v>45562</v>
      </c>
      <c r="N7" s="121" t="s">
        <v>17</v>
      </c>
      <c r="O7" s="218">
        <v>3.7370000000000001</v>
      </c>
      <c r="P7" s="124" t="s">
        <v>316</v>
      </c>
      <c r="Q7" s="124" t="s">
        <v>35</v>
      </c>
    </row>
    <row r="8" spans="1:17">
      <c r="A8" s="214">
        <v>6521001</v>
      </c>
      <c r="B8" s="121" t="s">
        <v>31</v>
      </c>
      <c r="C8" s="1" t="s">
        <v>27</v>
      </c>
      <c r="D8" s="9" t="s">
        <v>115</v>
      </c>
      <c r="E8" s="1" t="s">
        <v>116</v>
      </c>
      <c r="F8" s="53">
        <v>8000</v>
      </c>
      <c r="G8" s="180"/>
      <c r="I8" s="121" t="s">
        <v>15</v>
      </c>
      <c r="J8" s="216" t="s">
        <v>314</v>
      </c>
      <c r="K8" s="9" t="s">
        <v>315</v>
      </c>
      <c r="L8" s="3">
        <v>45562</v>
      </c>
      <c r="M8" s="3">
        <v>45562</v>
      </c>
      <c r="N8" s="121" t="s">
        <v>17</v>
      </c>
      <c r="O8" s="218">
        <v>3.7370000000000001</v>
      </c>
      <c r="P8" s="124" t="s">
        <v>316</v>
      </c>
      <c r="Q8" s="124" t="s">
        <v>35</v>
      </c>
    </row>
    <row r="9" spans="1:17">
      <c r="A9" s="215" t="s">
        <v>311</v>
      </c>
      <c r="B9" s="121" t="s">
        <v>31</v>
      </c>
      <c r="C9" s="1" t="s">
        <v>27</v>
      </c>
      <c r="D9" s="9" t="s">
        <v>115</v>
      </c>
      <c r="E9" s="1" t="s">
        <v>116</v>
      </c>
      <c r="F9" s="180"/>
      <c r="G9" s="53">
        <f>+F8*5%</f>
        <v>400</v>
      </c>
      <c r="I9" s="121" t="s">
        <v>15</v>
      </c>
      <c r="J9" s="216" t="s">
        <v>314</v>
      </c>
      <c r="K9" s="9" t="s">
        <v>315</v>
      </c>
      <c r="L9" s="3">
        <v>45562</v>
      </c>
      <c r="M9" s="3">
        <v>45562</v>
      </c>
      <c r="N9" s="121" t="s">
        <v>17</v>
      </c>
      <c r="O9" s="218">
        <v>3.7370000000000001</v>
      </c>
      <c r="P9" s="124" t="s">
        <v>316</v>
      </c>
      <c r="Q9" s="124" t="s">
        <v>35</v>
      </c>
    </row>
    <row r="10" spans="1:17">
      <c r="A10" s="214">
        <v>1632002</v>
      </c>
      <c r="B10" s="121" t="s">
        <v>31</v>
      </c>
      <c r="C10" s="1" t="s">
        <v>27</v>
      </c>
      <c r="D10" s="9" t="s">
        <v>115</v>
      </c>
      <c r="E10" s="1" t="s">
        <v>116</v>
      </c>
      <c r="G10" s="53">
        <v>7600</v>
      </c>
      <c r="I10" s="121" t="s">
        <v>15</v>
      </c>
      <c r="J10" s="216" t="s">
        <v>314</v>
      </c>
      <c r="K10" s="9" t="s">
        <v>315</v>
      </c>
      <c r="L10" s="3">
        <v>45562</v>
      </c>
      <c r="M10" s="3">
        <v>45562</v>
      </c>
      <c r="N10" s="121" t="s">
        <v>17</v>
      </c>
      <c r="O10" s="218">
        <v>3.7370000000000001</v>
      </c>
      <c r="P10" s="124" t="s">
        <v>316</v>
      </c>
      <c r="Q10" s="124" t="s">
        <v>35</v>
      </c>
    </row>
    <row r="11" spans="1:17">
      <c r="A11" s="125"/>
      <c r="B11" s="121"/>
      <c r="I11" s="132"/>
      <c r="J11" s="122"/>
      <c r="L11" s="3"/>
      <c r="M11" s="3"/>
      <c r="O11" s="69"/>
      <c r="P11" s="124"/>
      <c r="Q11" s="124"/>
    </row>
    <row r="12" spans="1:17">
      <c r="A12" s="129"/>
      <c r="B12" s="121"/>
      <c r="I12" s="132"/>
      <c r="J12" s="122"/>
      <c r="L12" s="3"/>
      <c r="M12" s="3"/>
      <c r="O12" s="69"/>
      <c r="P12" s="124"/>
      <c r="Q12" s="124"/>
    </row>
    <row r="13" spans="1:17">
      <c r="A13" s="125"/>
      <c r="B13" s="121"/>
      <c r="I13" s="132"/>
      <c r="J13" s="122"/>
      <c r="L13" s="3"/>
      <c r="M13" s="3"/>
      <c r="O13" s="69"/>
      <c r="P13" s="124"/>
      <c r="Q13" s="124"/>
    </row>
    <row r="14" spans="1:17">
      <c r="A14" s="129"/>
      <c r="B14" s="121"/>
      <c r="C14" s="132"/>
      <c r="E14"/>
      <c r="F14" s="180"/>
      <c r="I14" s="132"/>
      <c r="J14" s="122"/>
      <c r="L14" s="3"/>
      <c r="M14" s="3"/>
      <c r="O14" s="69"/>
      <c r="P14" s="124"/>
      <c r="Q14" s="124"/>
    </row>
    <row r="15" spans="1:17">
      <c r="A15" s="129"/>
      <c r="B15" s="121"/>
      <c r="C15" s="132"/>
      <c r="E15"/>
      <c r="G15" s="180"/>
      <c r="I15" s="132"/>
      <c r="J15" s="122"/>
      <c r="L15" s="3"/>
      <c r="M15" s="3"/>
      <c r="O15" s="69"/>
      <c r="P15" s="124"/>
      <c r="Q15" s="124"/>
    </row>
    <row r="16" spans="1:17">
      <c r="A16" s="129"/>
      <c r="B16" s="121"/>
      <c r="D16" s="119"/>
      <c r="E16" s="178"/>
      <c r="I16" s="132"/>
      <c r="J16" s="122"/>
      <c r="L16" s="3"/>
      <c r="M16" s="3"/>
      <c r="O16" s="69"/>
      <c r="P16" s="124"/>
      <c r="Q16" s="124"/>
    </row>
    <row r="17" spans="1:17">
      <c r="A17" s="129"/>
      <c r="B17" s="121"/>
      <c r="D17" s="119"/>
      <c r="E17" s="178"/>
      <c r="I17" s="132"/>
      <c r="J17" s="122"/>
      <c r="L17" s="3"/>
      <c r="M17" s="3"/>
      <c r="O17" s="69"/>
      <c r="P17" s="124"/>
      <c r="Q17" s="124"/>
    </row>
    <row r="18" spans="1:17">
      <c r="A18" s="129"/>
      <c r="B18" s="121"/>
      <c r="D18" s="119"/>
      <c r="E18" s="178"/>
      <c r="I18" s="132"/>
      <c r="J18" s="122"/>
      <c r="L18" s="3"/>
      <c r="M18" s="3"/>
      <c r="O18" s="69"/>
      <c r="P18" s="124"/>
      <c r="Q18" s="124"/>
    </row>
    <row r="19" spans="1:17">
      <c r="A19" s="125"/>
      <c r="B19" s="121"/>
      <c r="D19" s="119"/>
      <c r="E19" s="178"/>
      <c r="I19" s="132"/>
      <c r="J19" s="122"/>
      <c r="L19" s="3"/>
      <c r="M19" s="3"/>
      <c r="O19" s="69"/>
      <c r="P19" s="124"/>
      <c r="Q19" s="124"/>
    </row>
    <row r="20" spans="1:17">
      <c r="A20" s="129"/>
      <c r="B20" s="121"/>
      <c r="D20" s="119"/>
      <c r="E20" s="119"/>
      <c r="I20" s="132"/>
      <c r="J20" s="122"/>
      <c r="L20" s="3"/>
      <c r="M20" s="3"/>
      <c r="O20" s="69"/>
      <c r="P20" s="124"/>
      <c r="Q20" s="124"/>
    </row>
    <row r="21" spans="1:17">
      <c r="A21" s="125"/>
      <c r="B21" s="121"/>
      <c r="D21" s="119"/>
      <c r="E21" s="119"/>
      <c r="I21" s="132"/>
      <c r="J21" s="122"/>
      <c r="L21" s="3"/>
      <c r="M21" s="3"/>
      <c r="O21" s="69"/>
      <c r="P21" s="124"/>
      <c r="Q21" s="124"/>
    </row>
    <row r="22" spans="1:17">
      <c r="A22" s="125"/>
      <c r="B22" s="121"/>
      <c r="D22" s="119"/>
      <c r="E22" s="119"/>
      <c r="I22" s="132"/>
      <c r="J22" s="122"/>
      <c r="L22" s="3"/>
      <c r="M22" s="3"/>
      <c r="O22" s="69"/>
      <c r="P22" s="124"/>
      <c r="Q22" s="124"/>
    </row>
    <row r="23" spans="1:17">
      <c r="A23" s="129"/>
      <c r="B23" s="209"/>
      <c r="C23" s="210"/>
      <c r="D23" s="211"/>
      <c r="E23" s="211"/>
      <c r="F23" s="212"/>
      <c r="G23" s="212"/>
      <c r="I23" s="132"/>
      <c r="J23" s="122"/>
      <c r="L23" s="3"/>
      <c r="M23" s="3"/>
      <c r="O23" s="69"/>
      <c r="P23" s="124"/>
      <c r="Q23" s="124"/>
    </row>
    <row r="24" spans="1:17">
      <c r="A24" s="213"/>
      <c r="B24" s="209"/>
      <c r="C24" s="210"/>
      <c r="D24" s="211"/>
      <c r="E24" s="211"/>
      <c r="F24" s="212"/>
      <c r="G24" s="212"/>
      <c r="I24" s="132"/>
      <c r="J24" s="122"/>
      <c r="L24" s="3"/>
      <c r="M24" s="3"/>
      <c r="O24" s="69"/>
      <c r="P24" s="124"/>
      <c r="Q24" s="124"/>
    </row>
    <row r="25" spans="1:17">
      <c r="A25" s="129"/>
      <c r="B25" s="121"/>
      <c r="C25" s="132"/>
      <c r="I25" s="132"/>
      <c r="J25" s="122"/>
      <c r="L25" s="3"/>
      <c r="M25" s="3"/>
      <c r="O25" s="69"/>
      <c r="P25" s="124"/>
      <c r="Q25" s="124"/>
    </row>
    <row r="26" spans="1:17">
      <c r="A26" s="125"/>
      <c r="B26" s="121"/>
      <c r="C26" s="132"/>
      <c r="I26" s="132"/>
      <c r="J26" s="122"/>
      <c r="L26" s="3"/>
      <c r="M26" s="3"/>
      <c r="O26" s="69"/>
      <c r="P26" s="124"/>
      <c r="Q26" s="124"/>
    </row>
    <row r="27" spans="1:17">
      <c r="A27" s="129"/>
      <c r="B27" s="121"/>
      <c r="C27" s="132"/>
      <c r="F27" s="179"/>
      <c r="I27" s="132"/>
      <c r="J27" s="122"/>
      <c r="L27" s="3"/>
      <c r="M27" s="3"/>
      <c r="O27" s="69"/>
      <c r="P27" s="124"/>
      <c r="Q27" s="124"/>
    </row>
    <row r="28" spans="1:17">
      <c r="A28" s="129"/>
      <c r="B28" s="121"/>
      <c r="C28" s="132"/>
      <c r="G28" s="179"/>
      <c r="I28" s="132"/>
      <c r="J28" s="122"/>
      <c r="L28" s="3"/>
      <c r="M28" s="3"/>
      <c r="O28" s="69"/>
      <c r="P28" s="124"/>
      <c r="Q28" s="124"/>
    </row>
    <row r="29" spans="1:17">
      <c r="A29" s="125"/>
      <c r="B29" s="121"/>
      <c r="C29" s="132"/>
      <c r="F29" s="179"/>
      <c r="I29" s="132"/>
      <c r="J29" s="122"/>
      <c r="L29" s="3"/>
      <c r="M29" s="3"/>
      <c r="O29" s="69"/>
      <c r="P29" s="124"/>
      <c r="Q29" s="124"/>
    </row>
    <row r="30" spans="1:17">
      <c r="A30" s="129"/>
      <c r="B30" s="121"/>
      <c r="C30" s="132"/>
      <c r="G30" s="179"/>
      <c r="I30" s="132"/>
      <c r="J30" s="122"/>
      <c r="L30" s="3"/>
      <c r="M30" s="3"/>
      <c r="O30" s="69"/>
      <c r="P30" s="124"/>
      <c r="Q30" s="124"/>
    </row>
  </sheetData>
  <autoFilter ref="A1:R1" xr:uid="{B254E1A3-81A5-4B74-9D6D-F356B382EE4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3C60024-B0EC-495E-9B4D-43938D5DF1A2}">
          <x14:formula1>
            <xm:f>Tablas!$F$2:$F$9</xm:f>
          </x14:formula1>
          <xm:sqref>B1:B1048576</xm:sqref>
        </x14:dataValidation>
        <x14:dataValidation type="list" allowBlank="1" showInputMessage="1" showErrorMessage="1" xr:uid="{97EC7AC3-41E9-4378-A752-D1AC50434596}">
          <x14:formula1>
            <xm:f>Tablas!$B$2:$B$73</xm:f>
          </x14:formula1>
          <xm:sqref>I1:I1048576</xm:sqref>
        </x14:dataValidation>
        <x14:dataValidation type="list" allowBlank="1" showInputMessage="1" showErrorMessage="1" xr:uid="{7F7A4228-10A4-4B2E-921F-C690E0073C73}">
          <x14:formula1>
            <xm:f>Tablas!$D$2:$D$4</xm:f>
          </x14:formula1>
          <xm:sqref>N1:N1048576</xm:sqref>
        </x14:dataValidation>
        <x14:dataValidation type="list" allowBlank="1" showInputMessage="1" showErrorMessage="1" xr:uid="{8FBF7BFD-A50F-446A-A051-FCBD129899D5}">
          <x14:formula1>
            <xm:f>Tablas!$G$2</xm:f>
          </x14:formula1>
          <xm:sqref>Q1:Q1048576</xm:sqref>
        </x14:dataValidation>
        <x14:dataValidation type="list" allowBlank="1" showInputMessage="1" showErrorMessage="1" xr:uid="{933DC135-1E52-4BE5-BA35-0114D069284E}">
          <x14:formula1>
            <xm:f>Tablas!$F$12:$F$18</xm:f>
          </x14:formula1>
          <xm:sqref>C1:C1048576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67891-5B82-4977-B296-CA90E0FC0C63}">
  <sheetPr>
    <tabColor rgb="FFFF0000"/>
  </sheetPr>
  <dimension ref="A1:Q30"/>
  <sheetViews>
    <sheetView zoomScale="70" zoomScaleNormal="70" workbookViewId="0">
      <selection activeCell="O11" sqref="O11"/>
    </sheetView>
  </sheetViews>
  <sheetFormatPr baseColWidth="10" defaultColWidth="10.85546875" defaultRowHeight="15"/>
  <cols>
    <col min="1" max="1" width="11" style="9" customWidth="1"/>
    <col min="2" max="2" width="11.28515625" style="1" customWidth="1"/>
    <col min="3" max="3" width="8.85546875" style="1" customWidth="1"/>
    <col min="4" max="4" width="11.5703125" style="9" customWidth="1"/>
    <col min="5" max="5" width="42.140625" style="1" bestFit="1" customWidth="1"/>
    <col min="6" max="6" width="13.5703125" style="53" customWidth="1"/>
    <col min="7" max="7" width="11.140625" style="53" customWidth="1"/>
    <col min="8" max="8" width="2.7109375" style="1" customWidth="1"/>
    <col min="9" max="9" width="9.42578125" style="1" customWidth="1"/>
    <col min="10" max="10" width="8.140625" style="1" customWidth="1"/>
    <col min="11" max="11" width="8.140625" style="9" customWidth="1"/>
    <col min="12" max="12" width="10.85546875" style="100" customWidth="1"/>
    <col min="13" max="13" width="11.7109375" style="100" customWidth="1"/>
    <col min="14" max="14" width="10.85546875" style="1"/>
    <col min="15" max="15" width="8.28515625" style="4" customWidth="1"/>
    <col min="16" max="16" width="37" customWidth="1"/>
    <col min="17" max="17" width="16.5703125" bestFit="1" customWidth="1"/>
  </cols>
  <sheetData>
    <row r="1" spans="1:17">
      <c r="A1" s="9" t="s">
        <v>0</v>
      </c>
      <c r="B1" s="5" t="s">
        <v>1</v>
      </c>
      <c r="C1" s="5" t="s">
        <v>25</v>
      </c>
      <c r="D1" s="7" t="s">
        <v>2</v>
      </c>
      <c r="E1" s="5" t="s">
        <v>24</v>
      </c>
      <c r="F1" s="157" t="s">
        <v>3</v>
      </c>
      <c r="G1" s="98" t="s">
        <v>4</v>
      </c>
      <c r="H1" s="5" t="s">
        <v>5</v>
      </c>
      <c r="I1" s="5" t="s">
        <v>6</v>
      </c>
      <c r="J1" s="5" t="s">
        <v>7</v>
      </c>
      <c r="K1" s="7" t="s">
        <v>8</v>
      </c>
      <c r="L1" s="99" t="s">
        <v>9</v>
      </c>
      <c r="M1" s="99" t="s">
        <v>10</v>
      </c>
      <c r="N1" s="5" t="s">
        <v>11</v>
      </c>
      <c r="O1" s="14" t="s">
        <v>12</v>
      </c>
      <c r="P1" s="10" t="s">
        <v>33</v>
      </c>
      <c r="Q1" s="10" t="s">
        <v>34</v>
      </c>
    </row>
    <row r="2" spans="1:17">
      <c r="A2" s="129" t="s">
        <v>147</v>
      </c>
      <c r="B2" s="121" t="s">
        <v>20</v>
      </c>
      <c r="C2" s="1" t="s">
        <v>29</v>
      </c>
      <c r="D2" s="119" t="s">
        <v>176</v>
      </c>
      <c r="E2" s="119" t="s">
        <v>177</v>
      </c>
      <c r="F2">
        <v>74200</v>
      </c>
      <c r="G2"/>
      <c r="I2" s="132" t="s">
        <v>15</v>
      </c>
      <c r="J2" s="122" t="s">
        <v>49</v>
      </c>
      <c r="K2" s="9" t="s">
        <v>297</v>
      </c>
      <c r="L2" s="3">
        <v>45292</v>
      </c>
      <c r="M2" s="3">
        <v>45292</v>
      </c>
      <c r="N2" s="1" t="s">
        <v>16</v>
      </c>
      <c r="O2" s="69">
        <v>1</v>
      </c>
      <c r="P2" s="124" t="s">
        <v>295</v>
      </c>
      <c r="Q2" s="124" t="s">
        <v>35</v>
      </c>
    </row>
    <row r="3" spans="1:17">
      <c r="A3" s="125" t="s">
        <v>146</v>
      </c>
      <c r="B3" s="121" t="s">
        <v>20</v>
      </c>
      <c r="C3" s="1" t="s">
        <v>29</v>
      </c>
      <c r="D3" s="119" t="s">
        <v>176</v>
      </c>
      <c r="E3" s="119" t="s">
        <v>177</v>
      </c>
      <c r="G3">
        <v>74200</v>
      </c>
      <c r="I3" s="132" t="s">
        <v>15</v>
      </c>
      <c r="J3" s="122" t="s">
        <v>49</v>
      </c>
      <c r="K3" s="9" t="s">
        <v>297</v>
      </c>
      <c r="L3" s="3">
        <v>45292</v>
      </c>
      <c r="M3" s="3">
        <v>45292</v>
      </c>
      <c r="N3" s="1" t="s">
        <v>16</v>
      </c>
      <c r="O3" s="69">
        <v>1</v>
      </c>
      <c r="P3" s="124" t="s">
        <v>295</v>
      </c>
      <c r="Q3" s="124" t="s">
        <v>35</v>
      </c>
    </row>
    <row r="4" spans="1:17" s="50" customFormat="1">
      <c r="A4" s="181" t="s">
        <v>147</v>
      </c>
      <c r="B4" s="182" t="s">
        <v>20</v>
      </c>
      <c r="C4" s="183" t="s">
        <v>27</v>
      </c>
      <c r="D4" s="42" t="s">
        <v>143</v>
      </c>
      <c r="E4" s="43" t="s">
        <v>144</v>
      </c>
      <c r="F4" s="55">
        <v>90000</v>
      </c>
      <c r="G4" s="55"/>
      <c r="H4" s="43"/>
      <c r="I4" s="183" t="s">
        <v>15</v>
      </c>
      <c r="J4" s="184" t="s">
        <v>49</v>
      </c>
      <c r="K4" s="42" t="s">
        <v>296</v>
      </c>
      <c r="L4" s="185">
        <v>45292</v>
      </c>
      <c r="M4" s="185">
        <v>45292</v>
      </c>
      <c r="N4" s="43" t="s">
        <v>16</v>
      </c>
      <c r="O4" s="186">
        <v>1</v>
      </c>
      <c r="P4" s="187" t="s">
        <v>295</v>
      </c>
      <c r="Q4" s="187" t="s">
        <v>35</v>
      </c>
    </row>
    <row r="5" spans="1:17" s="50" customFormat="1">
      <c r="A5" s="188" t="s">
        <v>146</v>
      </c>
      <c r="B5" s="182" t="s">
        <v>20</v>
      </c>
      <c r="C5" s="183" t="s">
        <v>27</v>
      </c>
      <c r="D5" s="42" t="s">
        <v>143</v>
      </c>
      <c r="E5" s="43" t="s">
        <v>144</v>
      </c>
      <c r="F5" s="55"/>
      <c r="G5" s="55">
        <v>90000</v>
      </c>
      <c r="H5" s="43"/>
      <c r="I5" s="183" t="s">
        <v>15</v>
      </c>
      <c r="J5" s="184" t="s">
        <v>49</v>
      </c>
      <c r="K5" s="42" t="s">
        <v>296</v>
      </c>
      <c r="L5" s="185">
        <v>45292</v>
      </c>
      <c r="M5" s="185">
        <v>45292</v>
      </c>
      <c r="N5" s="43" t="s">
        <v>16</v>
      </c>
      <c r="O5" s="186">
        <v>1</v>
      </c>
      <c r="P5" s="187" t="s">
        <v>295</v>
      </c>
      <c r="Q5" s="187" t="s">
        <v>35</v>
      </c>
    </row>
    <row r="6" spans="1:17">
      <c r="A6" s="129" t="s">
        <v>298</v>
      </c>
      <c r="B6" s="121" t="s">
        <v>20</v>
      </c>
      <c r="C6" s="132" t="s">
        <v>27</v>
      </c>
      <c r="D6" s="9" t="s">
        <v>143</v>
      </c>
      <c r="E6" s="1" t="s">
        <v>144</v>
      </c>
      <c r="F6" s="53">
        <v>9473.68</v>
      </c>
      <c r="I6" s="132" t="s">
        <v>15</v>
      </c>
      <c r="J6" s="122" t="s">
        <v>49</v>
      </c>
      <c r="K6" s="9" t="s">
        <v>299</v>
      </c>
      <c r="L6" s="3">
        <v>45292</v>
      </c>
      <c r="M6" s="3">
        <v>45292</v>
      </c>
      <c r="N6" s="1" t="s">
        <v>16</v>
      </c>
      <c r="O6" s="69">
        <v>1</v>
      </c>
      <c r="P6" s="124" t="s">
        <v>295</v>
      </c>
      <c r="Q6" s="124" t="s">
        <v>35</v>
      </c>
    </row>
    <row r="7" spans="1:17">
      <c r="A7" s="125" t="s">
        <v>146</v>
      </c>
      <c r="B7" s="121" t="s">
        <v>20</v>
      </c>
      <c r="C7" s="132" t="s">
        <v>27</v>
      </c>
      <c r="D7" s="9" t="s">
        <v>143</v>
      </c>
      <c r="E7" s="1" t="s">
        <v>144</v>
      </c>
      <c r="G7" s="53">
        <v>9473.68</v>
      </c>
      <c r="I7" s="132" t="s">
        <v>15</v>
      </c>
      <c r="J7" s="122" t="s">
        <v>49</v>
      </c>
      <c r="K7" s="9" t="s">
        <v>299</v>
      </c>
      <c r="L7" s="3">
        <v>45292</v>
      </c>
      <c r="M7" s="3">
        <v>45292</v>
      </c>
      <c r="N7" s="1" t="s">
        <v>16</v>
      </c>
      <c r="O7" s="69">
        <v>1</v>
      </c>
      <c r="P7" s="124" t="s">
        <v>295</v>
      </c>
      <c r="Q7" s="124" t="s">
        <v>35</v>
      </c>
    </row>
    <row r="8" spans="1:17">
      <c r="A8" s="9" t="s">
        <v>142</v>
      </c>
      <c r="B8" s="121" t="s">
        <v>20</v>
      </c>
      <c r="C8" s="132" t="s">
        <v>27</v>
      </c>
      <c r="D8" s="9" t="s">
        <v>143</v>
      </c>
      <c r="E8" s="1" t="s">
        <v>144</v>
      </c>
      <c r="G8" s="180">
        <v>18473.68</v>
      </c>
      <c r="I8" s="132" t="s">
        <v>15</v>
      </c>
      <c r="J8" s="122" t="s">
        <v>49</v>
      </c>
      <c r="K8" s="9" t="s">
        <v>299</v>
      </c>
      <c r="L8" s="3">
        <v>45292</v>
      </c>
      <c r="M8" s="3">
        <v>45292</v>
      </c>
      <c r="N8" s="1" t="s">
        <v>16</v>
      </c>
      <c r="O8" s="69">
        <v>1</v>
      </c>
      <c r="P8" s="124" t="s">
        <v>295</v>
      </c>
      <c r="Q8" s="124" t="s">
        <v>35</v>
      </c>
    </row>
    <row r="9" spans="1:17">
      <c r="A9" s="125" t="s">
        <v>146</v>
      </c>
      <c r="B9" s="121" t="s">
        <v>20</v>
      </c>
      <c r="C9" s="132" t="s">
        <v>27</v>
      </c>
      <c r="D9" s="9" t="s">
        <v>143</v>
      </c>
      <c r="E9" s="1" t="s">
        <v>144</v>
      </c>
      <c r="F9" s="180">
        <v>18473.68</v>
      </c>
      <c r="I9" s="132" t="s">
        <v>15</v>
      </c>
      <c r="J9" s="122" t="s">
        <v>49</v>
      </c>
      <c r="K9" s="9" t="s">
        <v>299</v>
      </c>
      <c r="L9" s="3">
        <v>45292</v>
      </c>
      <c r="M9" s="3">
        <v>45292</v>
      </c>
      <c r="N9" s="1" t="s">
        <v>16</v>
      </c>
      <c r="O9" s="69">
        <v>1</v>
      </c>
      <c r="P9" s="124" t="s">
        <v>295</v>
      </c>
      <c r="Q9" s="124" t="s">
        <v>35</v>
      </c>
    </row>
    <row r="10" spans="1:17">
      <c r="A10" s="129" t="s">
        <v>300</v>
      </c>
      <c r="B10" s="121" t="s">
        <v>20</v>
      </c>
      <c r="C10" s="1" t="s">
        <v>29</v>
      </c>
      <c r="D10" s="9" t="s">
        <v>151</v>
      </c>
      <c r="E10" s="1" t="s">
        <v>152</v>
      </c>
      <c r="F10" s="53">
        <v>7799.99999999999</v>
      </c>
      <c r="I10" s="132" t="s">
        <v>15</v>
      </c>
      <c r="J10" s="122" t="s">
        <v>49</v>
      </c>
      <c r="K10" s="9" t="s">
        <v>301</v>
      </c>
      <c r="L10" s="3">
        <v>45292</v>
      </c>
      <c r="M10" s="3">
        <v>45292</v>
      </c>
      <c r="N10" s="1" t="s">
        <v>16</v>
      </c>
      <c r="O10" s="69">
        <v>1</v>
      </c>
      <c r="P10" s="124" t="s">
        <v>295</v>
      </c>
      <c r="Q10" s="124" t="s">
        <v>35</v>
      </c>
    </row>
    <row r="11" spans="1:17">
      <c r="A11" s="125" t="s">
        <v>146</v>
      </c>
      <c r="B11" s="121" t="s">
        <v>20</v>
      </c>
      <c r="C11" s="1" t="s">
        <v>29</v>
      </c>
      <c r="D11" s="9" t="s">
        <v>151</v>
      </c>
      <c r="E11" s="1" t="s">
        <v>152</v>
      </c>
      <c r="G11" s="53">
        <v>7799.99999999999</v>
      </c>
      <c r="I11" s="132" t="s">
        <v>15</v>
      </c>
      <c r="J11" s="122" t="s">
        <v>49</v>
      </c>
      <c r="K11" s="9" t="s">
        <v>301</v>
      </c>
      <c r="L11" s="3">
        <v>45292</v>
      </c>
      <c r="M11" s="3">
        <v>45292</v>
      </c>
      <c r="N11" s="1" t="s">
        <v>16</v>
      </c>
      <c r="O11" s="69">
        <v>1</v>
      </c>
      <c r="P11" s="124" t="s">
        <v>295</v>
      </c>
      <c r="Q11" s="124" t="s">
        <v>35</v>
      </c>
    </row>
    <row r="12" spans="1:17">
      <c r="A12" s="129" t="s">
        <v>142</v>
      </c>
      <c r="B12" s="121" t="s">
        <v>20</v>
      </c>
      <c r="C12" s="1" t="s">
        <v>29</v>
      </c>
      <c r="D12" s="9" t="s">
        <v>151</v>
      </c>
      <c r="E12" s="1" t="s">
        <v>152</v>
      </c>
      <c r="G12" s="53">
        <v>7500</v>
      </c>
      <c r="I12" s="132" t="s">
        <v>15</v>
      </c>
      <c r="J12" s="122" t="s">
        <v>49</v>
      </c>
      <c r="K12" s="9" t="s">
        <v>301</v>
      </c>
      <c r="L12" s="3">
        <v>45292</v>
      </c>
      <c r="M12" s="3">
        <v>45292</v>
      </c>
      <c r="N12" s="1" t="s">
        <v>16</v>
      </c>
      <c r="O12" s="69">
        <v>1</v>
      </c>
      <c r="P12" s="124" t="s">
        <v>295</v>
      </c>
      <c r="Q12" s="124" t="s">
        <v>35</v>
      </c>
    </row>
    <row r="13" spans="1:17">
      <c r="A13" s="125" t="s">
        <v>146</v>
      </c>
      <c r="B13" s="121" t="s">
        <v>20</v>
      </c>
      <c r="C13" s="1" t="s">
        <v>29</v>
      </c>
      <c r="D13" s="9" t="s">
        <v>151</v>
      </c>
      <c r="E13" s="1" t="s">
        <v>152</v>
      </c>
      <c r="F13" s="53">
        <v>7500</v>
      </c>
      <c r="I13" s="132" t="s">
        <v>15</v>
      </c>
      <c r="J13" s="122" t="s">
        <v>49</v>
      </c>
      <c r="K13" s="9" t="s">
        <v>301</v>
      </c>
      <c r="L13" s="3">
        <v>45292</v>
      </c>
      <c r="M13" s="3">
        <v>45292</v>
      </c>
      <c r="N13" s="1" t="s">
        <v>16</v>
      </c>
      <c r="O13" s="69">
        <v>1</v>
      </c>
      <c r="P13" s="124" t="s">
        <v>295</v>
      </c>
      <c r="Q13" s="124" t="s">
        <v>35</v>
      </c>
    </row>
    <row r="14" spans="1:17">
      <c r="A14" s="129" t="s">
        <v>300</v>
      </c>
      <c r="B14" s="121" t="s">
        <v>20</v>
      </c>
      <c r="C14" s="132" t="s">
        <v>27</v>
      </c>
      <c r="D14" s="9" t="s">
        <v>132</v>
      </c>
      <c r="E14" t="s">
        <v>133</v>
      </c>
      <c r="F14" s="180">
        <v>10776.31578947384</v>
      </c>
      <c r="I14" s="132" t="s">
        <v>15</v>
      </c>
      <c r="J14" s="122" t="s">
        <v>49</v>
      </c>
      <c r="K14" s="9" t="s">
        <v>302</v>
      </c>
      <c r="L14" s="3">
        <v>45292</v>
      </c>
      <c r="M14" s="3">
        <v>45292</v>
      </c>
      <c r="N14" s="1" t="s">
        <v>16</v>
      </c>
      <c r="O14" s="69">
        <v>1</v>
      </c>
      <c r="P14" s="124" t="s">
        <v>295</v>
      </c>
      <c r="Q14" s="124" t="s">
        <v>35</v>
      </c>
    </row>
    <row r="15" spans="1:17">
      <c r="A15" s="129" t="s">
        <v>142</v>
      </c>
      <c r="B15" s="121" t="s">
        <v>20</v>
      </c>
      <c r="C15" s="132" t="s">
        <v>27</v>
      </c>
      <c r="D15" s="9" t="s">
        <v>132</v>
      </c>
      <c r="E15" t="s">
        <v>133</v>
      </c>
      <c r="G15" s="180">
        <v>10776.31578947384</v>
      </c>
      <c r="I15" s="132" t="s">
        <v>15</v>
      </c>
      <c r="J15" s="122" t="s">
        <v>49</v>
      </c>
      <c r="K15" s="9" t="s">
        <v>302</v>
      </c>
      <c r="L15" s="3">
        <v>45292</v>
      </c>
      <c r="M15" s="3">
        <v>45292</v>
      </c>
      <c r="N15" s="1" t="s">
        <v>16</v>
      </c>
      <c r="O15" s="69">
        <v>1</v>
      </c>
      <c r="P15" s="124" t="s">
        <v>295</v>
      </c>
      <c r="Q15" s="124" t="s">
        <v>35</v>
      </c>
    </row>
    <row r="16" spans="1:17">
      <c r="A16" s="129" t="s">
        <v>147</v>
      </c>
      <c r="B16" s="121" t="s">
        <v>20</v>
      </c>
      <c r="C16" s="1" t="s">
        <v>29</v>
      </c>
      <c r="D16" s="119" t="s">
        <v>303</v>
      </c>
      <c r="E16" s="178" t="s">
        <v>304</v>
      </c>
      <c r="G16" s="53">
        <v>90448.02</v>
      </c>
      <c r="I16" s="132" t="s">
        <v>15</v>
      </c>
      <c r="J16" s="122" t="s">
        <v>49</v>
      </c>
      <c r="K16" s="9" t="s">
        <v>305</v>
      </c>
      <c r="L16" s="3">
        <v>45292</v>
      </c>
      <c r="M16" s="3">
        <v>45292</v>
      </c>
      <c r="N16" s="1" t="s">
        <v>16</v>
      </c>
      <c r="O16" s="69">
        <v>1</v>
      </c>
      <c r="P16" s="124" t="s">
        <v>295</v>
      </c>
      <c r="Q16" s="124" t="s">
        <v>35</v>
      </c>
    </row>
    <row r="17" spans="1:17">
      <c r="A17" s="129" t="s">
        <v>300</v>
      </c>
      <c r="B17" s="121" t="s">
        <v>20</v>
      </c>
      <c r="C17" s="1" t="s">
        <v>29</v>
      </c>
      <c r="D17" s="119" t="s">
        <v>303</v>
      </c>
      <c r="E17" s="178" t="s">
        <v>304</v>
      </c>
      <c r="G17" s="53">
        <v>12631.560000000019</v>
      </c>
      <c r="I17" s="132" t="s">
        <v>15</v>
      </c>
      <c r="J17" s="122" t="s">
        <v>49</v>
      </c>
      <c r="K17" s="9" t="s">
        <v>305</v>
      </c>
      <c r="L17" s="3">
        <v>45292</v>
      </c>
      <c r="M17" s="3">
        <v>45292</v>
      </c>
      <c r="N17" s="1" t="s">
        <v>16</v>
      </c>
      <c r="O17" s="69">
        <v>1</v>
      </c>
      <c r="P17" s="124" t="s">
        <v>295</v>
      </c>
      <c r="Q17" s="124" t="s">
        <v>35</v>
      </c>
    </row>
    <row r="18" spans="1:17">
      <c r="A18" s="129" t="s">
        <v>142</v>
      </c>
      <c r="B18" s="121" t="s">
        <v>20</v>
      </c>
      <c r="C18" s="1" t="s">
        <v>29</v>
      </c>
      <c r="D18" s="119" t="s">
        <v>303</v>
      </c>
      <c r="E18" s="178" t="s">
        <v>304</v>
      </c>
      <c r="F18" s="53">
        <v>12631.560000000019</v>
      </c>
      <c r="I18" s="132" t="s">
        <v>15</v>
      </c>
      <c r="J18" s="122" t="s">
        <v>49</v>
      </c>
      <c r="K18" s="9" t="s">
        <v>305</v>
      </c>
      <c r="L18" s="3">
        <v>45292</v>
      </c>
      <c r="M18" s="3">
        <v>45292</v>
      </c>
      <c r="N18" s="1" t="s">
        <v>16</v>
      </c>
      <c r="O18" s="69">
        <v>1</v>
      </c>
      <c r="P18" s="124" t="s">
        <v>295</v>
      </c>
      <c r="Q18" s="124" t="s">
        <v>35</v>
      </c>
    </row>
    <row r="19" spans="1:17">
      <c r="A19" s="125" t="s">
        <v>146</v>
      </c>
      <c r="B19" s="121" t="s">
        <v>20</v>
      </c>
      <c r="C19" s="1" t="s">
        <v>29</v>
      </c>
      <c r="D19" s="119" t="s">
        <v>303</v>
      </c>
      <c r="E19" s="178" t="s">
        <v>304</v>
      </c>
      <c r="F19" s="53">
        <f>+G16</f>
        <v>90448.02</v>
      </c>
      <c r="I19" s="132" t="s">
        <v>15</v>
      </c>
      <c r="J19" s="122" t="s">
        <v>49</v>
      </c>
      <c r="K19" s="9" t="s">
        <v>305</v>
      </c>
      <c r="L19" s="3">
        <v>45292</v>
      </c>
      <c r="M19" s="3">
        <v>45292</v>
      </c>
      <c r="N19" s="1" t="s">
        <v>16</v>
      </c>
      <c r="O19" s="69">
        <v>1</v>
      </c>
      <c r="P19" s="124" t="s">
        <v>295</v>
      </c>
      <c r="Q19" s="124" t="s">
        <v>35</v>
      </c>
    </row>
    <row r="20" spans="1:17" s="154" customFormat="1">
      <c r="A20" s="177" t="s">
        <v>142</v>
      </c>
      <c r="B20" s="147" t="s">
        <v>20</v>
      </c>
      <c r="C20" s="148" t="s">
        <v>29</v>
      </c>
      <c r="D20" s="207" t="s">
        <v>134</v>
      </c>
      <c r="E20" s="207" t="s">
        <v>135</v>
      </c>
      <c r="F20" s="156">
        <v>647245.07999999996</v>
      </c>
      <c r="G20" s="156"/>
      <c r="H20" s="148"/>
      <c r="I20" s="149" t="s">
        <v>15</v>
      </c>
      <c r="J20" s="150" t="s">
        <v>49</v>
      </c>
      <c r="K20" s="146" t="s">
        <v>306</v>
      </c>
      <c r="L20" s="151">
        <v>45292</v>
      </c>
      <c r="M20" s="151">
        <v>45292</v>
      </c>
      <c r="N20" s="148" t="s">
        <v>16</v>
      </c>
      <c r="O20" s="208">
        <v>1</v>
      </c>
      <c r="P20" s="153" t="s">
        <v>295</v>
      </c>
      <c r="Q20" s="153" t="s">
        <v>35</v>
      </c>
    </row>
    <row r="21" spans="1:17" s="200" customFormat="1">
      <c r="A21" s="201" t="s">
        <v>308</v>
      </c>
      <c r="B21" s="190" t="s">
        <v>20</v>
      </c>
      <c r="C21" s="191" t="s">
        <v>29</v>
      </c>
      <c r="D21" s="192" t="s">
        <v>134</v>
      </c>
      <c r="E21" s="192" t="s">
        <v>135</v>
      </c>
      <c r="F21" s="193"/>
      <c r="G21" s="193">
        <v>391990.63999999996</v>
      </c>
      <c r="H21" s="191"/>
      <c r="I21" s="194" t="s">
        <v>15</v>
      </c>
      <c r="J21" s="195" t="s">
        <v>49</v>
      </c>
      <c r="K21" s="196" t="s">
        <v>306</v>
      </c>
      <c r="L21" s="197">
        <v>45292</v>
      </c>
      <c r="M21" s="197">
        <v>45292</v>
      </c>
      <c r="N21" s="191" t="s">
        <v>16</v>
      </c>
      <c r="O21" s="198">
        <v>1</v>
      </c>
      <c r="P21" s="199" t="s">
        <v>295</v>
      </c>
      <c r="Q21" s="199" t="s">
        <v>35</v>
      </c>
    </row>
    <row r="22" spans="1:17" s="200" customFormat="1">
      <c r="A22" s="201" t="s">
        <v>146</v>
      </c>
      <c r="B22" s="190" t="s">
        <v>20</v>
      </c>
      <c r="C22" s="191" t="s">
        <v>29</v>
      </c>
      <c r="D22" s="192" t="s">
        <v>134</v>
      </c>
      <c r="E22" s="192" t="s">
        <v>135</v>
      </c>
      <c r="F22" s="193"/>
      <c r="G22" s="193">
        <f>+F20-G21</f>
        <v>255254.44</v>
      </c>
      <c r="H22" s="191"/>
      <c r="I22" s="194" t="s">
        <v>15</v>
      </c>
      <c r="J22" s="195" t="s">
        <v>49</v>
      </c>
      <c r="K22" s="196" t="s">
        <v>306</v>
      </c>
      <c r="L22" s="197">
        <v>45292</v>
      </c>
      <c r="M22" s="197">
        <v>45292</v>
      </c>
      <c r="N22" s="191" t="s">
        <v>16</v>
      </c>
      <c r="O22" s="198">
        <v>1</v>
      </c>
      <c r="P22" s="199" t="s">
        <v>295</v>
      </c>
      <c r="Q22" s="199" t="s">
        <v>35</v>
      </c>
    </row>
    <row r="23" spans="1:17" s="200" customFormat="1">
      <c r="A23" s="189" t="s">
        <v>147</v>
      </c>
      <c r="B23" s="202" t="s">
        <v>20</v>
      </c>
      <c r="C23" s="203" t="s">
        <v>29</v>
      </c>
      <c r="D23" s="204" t="s">
        <v>134</v>
      </c>
      <c r="E23" s="204" t="s">
        <v>135</v>
      </c>
      <c r="F23" s="205"/>
      <c r="G23" s="205">
        <v>576014</v>
      </c>
      <c r="H23" s="191"/>
      <c r="I23" s="194" t="s">
        <v>15</v>
      </c>
      <c r="J23" s="195" t="s">
        <v>49</v>
      </c>
      <c r="K23" s="196" t="s">
        <v>307</v>
      </c>
      <c r="L23" s="197">
        <v>45292</v>
      </c>
      <c r="M23" s="197">
        <v>45292</v>
      </c>
      <c r="N23" s="191" t="s">
        <v>16</v>
      </c>
      <c r="O23" s="198">
        <v>1</v>
      </c>
      <c r="P23" s="199" t="s">
        <v>295</v>
      </c>
      <c r="Q23" s="199" t="s">
        <v>35</v>
      </c>
    </row>
    <row r="24" spans="1:17" s="200" customFormat="1">
      <c r="A24" s="206" t="s">
        <v>146</v>
      </c>
      <c r="B24" s="202" t="s">
        <v>20</v>
      </c>
      <c r="C24" s="203" t="s">
        <v>29</v>
      </c>
      <c r="D24" s="204" t="s">
        <v>134</v>
      </c>
      <c r="E24" s="204" t="s">
        <v>135</v>
      </c>
      <c r="F24" s="205">
        <v>576014</v>
      </c>
      <c r="G24" s="205"/>
      <c r="H24" s="191"/>
      <c r="I24" s="194" t="s">
        <v>15</v>
      </c>
      <c r="J24" s="195" t="s">
        <v>49</v>
      </c>
      <c r="K24" s="196" t="s">
        <v>307</v>
      </c>
      <c r="L24" s="197">
        <v>45292</v>
      </c>
      <c r="M24" s="197">
        <v>45292</v>
      </c>
      <c r="N24" s="191" t="s">
        <v>16</v>
      </c>
      <c r="O24" s="198">
        <v>1</v>
      </c>
      <c r="P24" s="199" t="s">
        <v>295</v>
      </c>
      <c r="Q24" s="199" t="s">
        <v>35</v>
      </c>
    </row>
    <row r="25" spans="1:17">
      <c r="A25" s="129" t="s">
        <v>147</v>
      </c>
      <c r="B25" s="121" t="s">
        <v>20</v>
      </c>
      <c r="C25" s="132" t="s">
        <v>27</v>
      </c>
      <c r="D25" s="9" t="s">
        <v>115</v>
      </c>
      <c r="E25" s="1" t="s">
        <v>139</v>
      </c>
      <c r="G25" s="53">
        <v>127310</v>
      </c>
      <c r="I25" s="132" t="s">
        <v>15</v>
      </c>
      <c r="J25" s="122" t="s">
        <v>49</v>
      </c>
      <c r="K25" s="9" t="s">
        <v>309</v>
      </c>
      <c r="L25" s="3">
        <v>45292</v>
      </c>
      <c r="M25" s="3">
        <v>45292</v>
      </c>
      <c r="N25" s="1" t="s">
        <v>16</v>
      </c>
      <c r="O25" s="69">
        <v>1</v>
      </c>
      <c r="P25" s="124" t="s">
        <v>295</v>
      </c>
      <c r="Q25" s="124" t="s">
        <v>35</v>
      </c>
    </row>
    <row r="26" spans="1:17">
      <c r="A26" s="125" t="s">
        <v>146</v>
      </c>
      <c r="B26" s="121" t="s">
        <v>20</v>
      </c>
      <c r="C26" s="132" t="s">
        <v>27</v>
      </c>
      <c r="D26" s="9" t="s">
        <v>115</v>
      </c>
      <c r="E26" s="1" t="s">
        <v>139</v>
      </c>
      <c r="F26" s="53">
        <v>127310</v>
      </c>
      <c r="I26" s="132" t="s">
        <v>15</v>
      </c>
      <c r="J26" s="122" t="s">
        <v>49</v>
      </c>
      <c r="K26" s="9" t="s">
        <v>309</v>
      </c>
      <c r="L26" s="3">
        <v>45292</v>
      </c>
      <c r="M26" s="3">
        <v>45292</v>
      </c>
      <c r="N26" s="1" t="s">
        <v>16</v>
      </c>
      <c r="O26" s="69">
        <v>1</v>
      </c>
      <c r="P26" s="124" t="s">
        <v>295</v>
      </c>
      <c r="Q26" s="124" t="s">
        <v>35</v>
      </c>
    </row>
    <row r="27" spans="1:17">
      <c r="A27" s="129" t="s">
        <v>142</v>
      </c>
      <c r="B27" s="121" t="s">
        <v>20</v>
      </c>
      <c r="C27" s="132" t="s">
        <v>27</v>
      </c>
      <c r="D27" s="9" t="s">
        <v>161</v>
      </c>
      <c r="E27" s="1" t="s">
        <v>162</v>
      </c>
      <c r="F27" s="179">
        <f>7894.73684210526*3.7</f>
        <v>29210.526315789462</v>
      </c>
      <c r="I27" s="132" t="s">
        <v>15</v>
      </c>
      <c r="J27" s="122" t="s">
        <v>49</v>
      </c>
      <c r="K27" s="9" t="s">
        <v>310</v>
      </c>
      <c r="L27" s="3">
        <v>45292</v>
      </c>
      <c r="M27" s="3">
        <v>45292</v>
      </c>
      <c r="N27" s="1" t="s">
        <v>16</v>
      </c>
      <c r="O27" s="69">
        <v>1</v>
      </c>
      <c r="P27" s="124" t="s">
        <v>295</v>
      </c>
      <c r="Q27" s="124" t="s">
        <v>35</v>
      </c>
    </row>
    <row r="28" spans="1:17">
      <c r="A28" s="129" t="s">
        <v>300</v>
      </c>
      <c r="B28" s="121" t="s">
        <v>20</v>
      </c>
      <c r="C28" s="132" t="s">
        <v>27</v>
      </c>
      <c r="D28" s="9" t="s">
        <v>161</v>
      </c>
      <c r="E28" s="1" t="s">
        <v>162</v>
      </c>
      <c r="G28" s="179">
        <f>7894.73684210526*3.7</f>
        <v>29210.526315789462</v>
      </c>
      <c r="I28" s="132" t="s">
        <v>15</v>
      </c>
      <c r="J28" s="122" t="s">
        <v>49</v>
      </c>
      <c r="K28" s="9" t="s">
        <v>310</v>
      </c>
      <c r="L28" s="3">
        <v>45292</v>
      </c>
      <c r="M28" s="3">
        <v>45292</v>
      </c>
      <c r="N28" s="1" t="s">
        <v>16</v>
      </c>
      <c r="O28" s="69">
        <v>1</v>
      </c>
      <c r="P28" s="124" t="s">
        <v>295</v>
      </c>
      <c r="Q28" s="124" t="s">
        <v>35</v>
      </c>
    </row>
    <row r="29" spans="1:17">
      <c r="A29" s="125" t="s">
        <v>146</v>
      </c>
      <c r="B29" s="121" t="s">
        <v>20</v>
      </c>
      <c r="C29" s="132" t="s">
        <v>27</v>
      </c>
      <c r="D29" s="9" t="s">
        <v>161</v>
      </c>
      <c r="E29" s="1" t="s">
        <v>162</v>
      </c>
      <c r="F29" s="179">
        <v>500000</v>
      </c>
      <c r="I29" s="132" t="s">
        <v>15</v>
      </c>
      <c r="J29" s="122" t="s">
        <v>49</v>
      </c>
      <c r="K29" s="9" t="s">
        <v>310</v>
      </c>
      <c r="L29" s="3">
        <v>45292</v>
      </c>
      <c r="M29" s="3">
        <v>45292</v>
      </c>
      <c r="N29" s="1" t="s">
        <v>16</v>
      </c>
      <c r="O29" s="69">
        <v>1</v>
      </c>
      <c r="P29" s="124" t="s">
        <v>295</v>
      </c>
      <c r="Q29" s="124" t="s">
        <v>35</v>
      </c>
    </row>
    <row r="30" spans="1:17">
      <c r="A30" s="129" t="s">
        <v>147</v>
      </c>
      <c r="B30" s="121" t="s">
        <v>20</v>
      </c>
      <c r="C30" s="132" t="s">
        <v>27</v>
      </c>
      <c r="D30" s="9" t="s">
        <v>161</v>
      </c>
      <c r="E30" s="1" t="s">
        <v>162</v>
      </c>
      <c r="G30" s="179">
        <v>500000</v>
      </c>
      <c r="I30" s="132" t="s">
        <v>15</v>
      </c>
      <c r="J30" s="122" t="s">
        <v>49</v>
      </c>
      <c r="K30" s="9" t="s">
        <v>310</v>
      </c>
      <c r="L30" s="3">
        <v>45292</v>
      </c>
      <c r="M30" s="3">
        <v>45292</v>
      </c>
      <c r="N30" s="1" t="s">
        <v>16</v>
      </c>
      <c r="O30" s="69">
        <v>1</v>
      </c>
      <c r="P30" s="124" t="s">
        <v>295</v>
      </c>
      <c r="Q30" s="124" t="s">
        <v>35</v>
      </c>
    </row>
  </sheetData>
  <autoFilter ref="A1:R1" xr:uid="{B254E1A3-81A5-4B74-9D6D-F356B382EE4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625CA05-362D-4D52-8D59-4C2B5EF48945}">
          <x14:formula1>
            <xm:f>Tablas!$F$2:$F$9</xm:f>
          </x14:formula1>
          <xm:sqref>B1:B1048576</xm:sqref>
        </x14:dataValidation>
        <x14:dataValidation type="list" allowBlank="1" showInputMessage="1" showErrorMessage="1" xr:uid="{89F61F25-104C-4D91-9D48-A1576DA62FC0}">
          <x14:formula1>
            <xm:f>Tablas!$B$2:$B$73</xm:f>
          </x14:formula1>
          <xm:sqref>I1:I1048576</xm:sqref>
        </x14:dataValidation>
        <x14:dataValidation type="list" allowBlank="1" showInputMessage="1" showErrorMessage="1" xr:uid="{043DB9AC-7927-42D2-AA70-22678C1EC6FA}">
          <x14:formula1>
            <xm:f>Tablas!$D$2:$D$4</xm:f>
          </x14:formula1>
          <xm:sqref>N1:N1048576</xm:sqref>
        </x14:dataValidation>
        <x14:dataValidation type="list" allowBlank="1" showInputMessage="1" showErrorMessage="1" xr:uid="{31A26A15-CEAD-4F82-A31A-2B903947B30B}">
          <x14:formula1>
            <xm:f>Tablas!$G$2</xm:f>
          </x14:formula1>
          <xm:sqref>Q1:Q1048576</xm:sqref>
        </x14:dataValidation>
        <x14:dataValidation type="list" allowBlank="1" showInputMessage="1" showErrorMessage="1" xr:uid="{34199C44-75FA-41A5-A19D-0E0D2306312E}">
          <x14:formula1>
            <xm:f>Tablas!$F$12:$F$18</xm:f>
          </x14:formula1>
          <xm:sqref>C1:C1048576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7799C-81A9-4F5B-86DC-4BB1C351D867}">
  <sheetPr>
    <tabColor rgb="FFFF0000"/>
  </sheetPr>
  <dimension ref="A1:Q129"/>
  <sheetViews>
    <sheetView zoomScale="70" zoomScaleNormal="70" workbookViewId="0">
      <selection activeCell="Q2" sqref="Q2"/>
    </sheetView>
  </sheetViews>
  <sheetFormatPr baseColWidth="10" defaultColWidth="10.85546875" defaultRowHeight="15"/>
  <cols>
    <col min="1" max="1" width="11" style="9" customWidth="1"/>
    <col min="2" max="2" width="11.28515625" style="1" customWidth="1"/>
    <col min="3" max="3" width="8.85546875" style="1" customWidth="1"/>
    <col min="4" max="4" width="11.5703125" style="9" customWidth="1"/>
    <col min="5" max="5" width="42.140625" style="1" bestFit="1" customWidth="1"/>
    <col min="6" max="6" width="13.5703125" style="53" customWidth="1"/>
    <col min="7" max="7" width="11.140625" style="53" customWidth="1"/>
    <col min="8" max="8" width="2.7109375" style="1" customWidth="1"/>
    <col min="9" max="9" width="9.42578125" style="1" customWidth="1"/>
    <col min="10" max="10" width="8.140625" style="1" customWidth="1"/>
    <col min="11" max="11" width="8.140625" style="9" customWidth="1"/>
    <col min="12" max="12" width="10.85546875" style="100" customWidth="1"/>
    <col min="13" max="13" width="11.7109375" style="100" customWidth="1"/>
    <col min="14" max="14" width="10.85546875" style="1"/>
    <col min="15" max="15" width="8.28515625" style="4" customWidth="1"/>
    <col min="16" max="16" width="37" customWidth="1"/>
    <col min="17" max="17" width="16.5703125" bestFit="1" customWidth="1"/>
  </cols>
  <sheetData>
    <row r="1" spans="1:17">
      <c r="A1" s="9" t="s">
        <v>0</v>
      </c>
      <c r="B1" s="5" t="s">
        <v>1</v>
      </c>
      <c r="C1" s="5" t="s">
        <v>25</v>
      </c>
      <c r="D1" s="7" t="s">
        <v>2</v>
      </c>
      <c r="E1" s="5" t="s">
        <v>24</v>
      </c>
      <c r="F1" s="157" t="s">
        <v>3</v>
      </c>
      <c r="G1" s="98" t="s">
        <v>4</v>
      </c>
      <c r="H1" s="5" t="s">
        <v>5</v>
      </c>
      <c r="I1" s="5" t="s">
        <v>6</v>
      </c>
      <c r="J1" s="5" t="s">
        <v>7</v>
      </c>
      <c r="K1" s="7" t="s">
        <v>8</v>
      </c>
      <c r="L1" s="99" t="s">
        <v>9</v>
      </c>
      <c r="M1" s="99" t="s">
        <v>10</v>
      </c>
      <c r="N1" s="5" t="s">
        <v>11</v>
      </c>
      <c r="O1" s="14" t="s">
        <v>12</v>
      </c>
      <c r="P1" s="10" t="s">
        <v>33</v>
      </c>
      <c r="Q1" s="10" t="s">
        <v>34</v>
      </c>
    </row>
    <row r="2" spans="1:17" ht="15.75">
      <c r="A2" s="129" t="s">
        <v>167</v>
      </c>
      <c r="B2" s="121" t="s">
        <v>20</v>
      </c>
      <c r="C2" s="121" t="s">
        <v>29</v>
      </c>
      <c r="D2" s="75">
        <v>10077871913</v>
      </c>
      <c r="E2" s="121" t="s">
        <v>62</v>
      </c>
      <c r="F2" s="120"/>
      <c r="G2" s="158">
        <v>7831.3695125235681</v>
      </c>
      <c r="I2" s="121" t="s">
        <v>15</v>
      </c>
      <c r="J2" s="122" t="s">
        <v>49</v>
      </c>
      <c r="K2" s="126">
        <v>10120241</v>
      </c>
      <c r="L2" s="3">
        <v>45292</v>
      </c>
      <c r="M2" s="3">
        <v>45292</v>
      </c>
      <c r="N2" s="121" t="s">
        <v>17</v>
      </c>
      <c r="O2" s="123">
        <v>3.7130000000000001</v>
      </c>
      <c r="P2" s="124" t="s">
        <v>168</v>
      </c>
      <c r="Q2" s="124" t="s">
        <v>35</v>
      </c>
    </row>
    <row r="3" spans="1:17">
      <c r="A3" s="129" t="s">
        <v>166</v>
      </c>
      <c r="B3" s="121" t="s">
        <v>20</v>
      </c>
      <c r="C3" s="132" t="s">
        <v>29</v>
      </c>
      <c r="D3" s="133">
        <v>10077871913</v>
      </c>
      <c r="E3" s="132" t="s">
        <v>62</v>
      </c>
      <c r="F3" s="134">
        <v>9000</v>
      </c>
      <c r="G3" s="136"/>
      <c r="H3" s="132"/>
      <c r="I3" s="132" t="s">
        <v>15</v>
      </c>
      <c r="J3" s="122" t="s">
        <v>49</v>
      </c>
      <c r="K3" s="126">
        <v>10120241</v>
      </c>
      <c r="L3" s="3">
        <v>45292</v>
      </c>
      <c r="M3" s="3">
        <v>45292</v>
      </c>
      <c r="N3" s="121" t="s">
        <v>17</v>
      </c>
      <c r="O3" s="123">
        <v>3.7130000000000001</v>
      </c>
      <c r="P3" s="124" t="s">
        <v>168</v>
      </c>
      <c r="Q3" s="124" t="s">
        <v>35</v>
      </c>
    </row>
    <row r="4" spans="1:17">
      <c r="A4" s="125" t="s">
        <v>129</v>
      </c>
      <c r="B4" s="121" t="s">
        <v>20</v>
      </c>
      <c r="C4" s="132" t="s">
        <v>29</v>
      </c>
      <c r="D4" s="133">
        <v>10077871913</v>
      </c>
      <c r="E4" s="132" t="s">
        <v>62</v>
      </c>
      <c r="F4" s="134"/>
      <c r="G4" s="134">
        <f>+F3-G2</f>
        <v>1168.6304874764319</v>
      </c>
      <c r="H4" s="132"/>
      <c r="I4" s="132" t="s">
        <v>15</v>
      </c>
      <c r="J4" s="122" t="s">
        <v>49</v>
      </c>
      <c r="K4" s="126">
        <v>10120241</v>
      </c>
      <c r="L4" s="3">
        <v>45292</v>
      </c>
      <c r="M4" s="3">
        <v>45292</v>
      </c>
      <c r="N4" s="121" t="s">
        <v>17</v>
      </c>
      <c r="O4" s="123">
        <v>3.7130000000000001</v>
      </c>
      <c r="P4" s="124" t="s">
        <v>168</v>
      </c>
      <c r="Q4" s="124" t="s">
        <v>35</v>
      </c>
    </row>
    <row r="5" spans="1:17">
      <c r="A5" s="129" t="s">
        <v>127</v>
      </c>
      <c r="B5" s="121" t="s">
        <v>20</v>
      </c>
      <c r="C5" s="132" t="s">
        <v>27</v>
      </c>
      <c r="D5" s="135" t="s">
        <v>169</v>
      </c>
      <c r="E5" s="132" t="s">
        <v>170</v>
      </c>
      <c r="F5" s="134">
        <v>62000</v>
      </c>
      <c r="G5" s="134"/>
      <c r="H5" s="132"/>
      <c r="I5" s="132" t="s">
        <v>15</v>
      </c>
      <c r="J5" s="122" t="s">
        <v>49</v>
      </c>
      <c r="K5" s="122">
        <v>332</v>
      </c>
      <c r="L5" s="3">
        <v>45292</v>
      </c>
      <c r="M5" s="3">
        <v>45292</v>
      </c>
      <c r="N5" s="121" t="s">
        <v>17</v>
      </c>
      <c r="O5" s="123">
        <v>3.7130000000000001</v>
      </c>
      <c r="P5" s="124" t="s">
        <v>251</v>
      </c>
      <c r="Q5" s="124" t="s">
        <v>35</v>
      </c>
    </row>
    <row r="6" spans="1:17">
      <c r="A6" s="128" t="s">
        <v>166</v>
      </c>
      <c r="B6" s="121" t="s">
        <v>20</v>
      </c>
      <c r="C6" s="132" t="s">
        <v>27</v>
      </c>
      <c r="D6" s="135" t="s">
        <v>169</v>
      </c>
      <c r="E6" s="132" t="s">
        <v>170</v>
      </c>
      <c r="F6" s="134">
        <v>2479.9899999999998</v>
      </c>
      <c r="G6" s="134"/>
      <c r="H6" s="132"/>
      <c r="I6" s="132" t="s">
        <v>15</v>
      </c>
      <c r="J6" s="122" t="s">
        <v>49</v>
      </c>
      <c r="K6" s="9" t="s">
        <v>171</v>
      </c>
      <c r="L6" s="3">
        <v>45292</v>
      </c>
      <c r="M6" s="3">
        <v>45292</v>
      </c>
      <c r="N6" s="121" t="s">
        <v>17</v>
      </c>
      <c r="O6" s="123">
        <v>3.7130000000000001</v>
      </c>
      <c r="P6" s="124" t="s">
        <v>251</v>
      </c>
      <c r="Q6" s="124" t="s">
        <v>35</v>
      </c>
    </row>
    <row r="7" spans="1:17">
      <c r="A7" s="127" t="s">
        <v>167</v>
      </c>
      <c r="B7" s="121" t="s">
        <v>20</v>
      </c>
      <c r="C7" s="132" t="s">
        <v>27</v>
      </c>
      <c r="D7" s="135" t="s">
        <v>169</v>
      </c>
      <c r="E7" s="132" t="s">
        <v>170</v>
      </c>
      <c r="F7" s="134"/>
      <c r="G7" s="118">
        <v>11611.28</v>
      </c>
      <c r="H7" s="132"/>
      <c r="I7" s="132" t="s">
        <v>15</v>
      </c>
      <c r="J7" s="122" t="s">
        <v>49</v>
      </c>
      <c r="K7" s="9" t="s">
        <v>171</v>
      </c>
      <c r="L7" s="3">
        <v>45292</v>
      </c>
      <c r="M7" s="3">
        <v>45292</v>
      </c>
      <c r="N7" s="121" t="s">
        <v>17</v>
      </c>
      <c r="O7" s="123">
        <v>3.7130000000000001</v>
      </c>
      <c r="P7" s="124" t="s">
        <v>251</v>
      </c>
      <c r="Q7" s="124" t="s">
        <v>35</v>
      </c>
    </row>
    <row r="8" spans="1:17">
      <c r="A8" s="125" t="s">
        <v>129</v>
      </c>
      <c r="B8" s="121" t="s">
        <v>20</v>
      </c>
      <c r="C8" s="132" t="s">
        <v>27</v>
      </c>
      <c r="D8" s="135" t="s">
        <v>169</v>
      </c>
      <c r="E8" s="132" t="s">
        <v>170</v>
      </c>
      <c r="F8" s="118"/>
      <c r="G8" s="134">
        <f>+F5+F6-G7</f>
        <v>52868.71</v>
      </c>
      <c r="H8" s="132"/>
      <c r="I8" s="132" t="s">
        <v>15</v>
      </c>
      <c r="J8" s="122" t="s">
        <v>49</v>
      </c>
      <c r="K8" s="9" t="s">
        <v>171</v>
      </c>
      <c r="L8" s="3">
        <v>45292</v>
      </c>
      <c r="M8" s="3">
        <v>45292</v>
      </c>
      <c r="N8" s="121" t="s">
        <v>17</v>
      </c>
      <c r="O8" s="123">
        <v>3.7130000000000001</v>
      </c>
      <c r="P8" s="124" t="s">
        <v>251</v>
      </c>
      <c r="Q8" s="124" t="s">
        <v>35</v>
      </c>
    </row>
    <row r="9" spans="1:17">
      <c r="A9" s="128" t="s">
        <v>122</v>
      </c>
      <c r="B9" s="121" t="s">
        <v>20</v>
      </c>
      <c r="C9" s="132" t="s">
        <v>29</v>
      </c>
      <c r="D9" s="135" t="s">
        <v>172</v>
      </c>
      <c r="E9" s="132" t="s">
        <v>173</v>
      </c>
      <c r="F9" s="134"/>
      <c r="G9" s="136">
        <v>30000</v>
      </c>
      <c r="H9" s="132"/>
      <c r="I9" s="132" t="s">
        <v>15</v>
      </c>
      <c r="J9" s="122" t="s">
        <v>49</v>
      </c>
      <c r="K9" s="9" t="s">
        <v>174</v>
      </c>
      <c r="L9" s="3">
        <v>45292</v>
      </c>
      <c r="M9" s="3">
        <v>45292</v>
      </c>
      <c r="N9" s="121" t="s">
        <v>17</v>
      </c>
      <c r="O9" s="123">
        <v>3.7130000000000001</v>
      </c>
      <c r="P9" s="124" t="s">
        <v>175</v>
      </c>
      <c r="Q9" s="124" t="s">
        <v>35</v>
      </c>
    </row>
    <row r="10" spans="1:17">
      <c r="A10" s="128" t="s">
        <v>166</v>
      </c>
      <c r="B10" s="121" t="s">
        <v>20</v>
      </c>
      <c r="C10" s="132" t="s">
        <v>29</v>
      </c>
      <c r="D10" s="135" t="s">
        <v>172</v>
      </c>
      <c r="E10" s="132" t="s">
        <v>173</v>
      </c>
      <c r="F10" s="134"/>
      <c r="G10" s="136">
        <v>63390.600000000006</v>
      </c>
      <c r="H10" s="132"/>
      <c r="I10" s="132" t="s">
        <v>15</v>
      </c>
      <c r="J10" s="122" t="s">
        <v>49</v>
      </c>
      <c r="K10" s="9" t="s">
        <v>174</v>
      </c>
      <c r="L10" s="3">
        <v>45292</v>
      </c>
      <c r="M10" s="3">
        <v>45292</v>
      </c>
      <c r="N10" s="121" t="s">
        <v>17</v>
      </c>
      <c r="O10" s="123">
        <v>3.7130000000000001</v>
      </c>
      <c r="P10" s="124" t="s">
        <v>175</v>
      </c>
      <c r="Q10" s="124" t="s">
        <v>35</v>
      </c>
    </row>
    <row r="11" spans="1:17">
      <c r="A11" s="127" t="s">
        <v>167</v>
      </c>
      <c r="B11" s="121" t="s">
        <v>20</v>
      </c>
      <c r="C11" s="132" t="s">
        <v>29</v>
      </c>
      <c r="D11" s="135" t="s">
        <v>172</v>
      </c>
      <c r="E11" s="132" t="s">
        <v>173</v>
      </c>
      <c r="F11" s="136">
        <v>63390.600000000006</v>
      </c>
      <c r="G11" s="136"/>
      <c r="H11" s="132"/>
      <c r="I11" s="132" t="s">
        <v>15</v>
      </c>
      <c r="J11" s="122" t="s">
        <v>49</v>
      </c>
      <c r="K11" s="9" t="s">
        <v>174</v>
      </c>
      <c r="L11" s="3">
        <v>45292</v>
      </c>
      <c r="M11" s="3">
        <v>45292</v>
      </c>
      <c r="N11" s="121" t="s">
        <v>17</v>
      </c>
      <c r="O11" s="123">
        <v>3.7130000000000001</v>
      </c>
      <c r="P11" s="124" t="s">
        <v>175</v>
      </c>
      <c r="Q11" s="124" t="s">
        <v>35</v>
      </c>
    </row>
    <row r="12" spans="1:17">
      <c r="A12" s="125" t="s">
        <v>129</v>
      </c>
      <c r="B12" s="121" t="s">
        <v>20</v>
      </c>
      <c r="C12" s="132" t="s">
        <v>29</v>
      </c>
      <c r="D12" s="135" t="s">
        <v>172</v>
      </c>
      <c r="E12" s="132" t="s">
        <v>173</v>
      </c>
      <c r="F12" s="136">
        <f>+G9</f>
        <v>30000</v>
      </c>
      <c r="G12" s="136"/>
      <c r="H12" s="132"/>
      <c r="I12" s="132" t="s">
        <v>15</v>
      </c>
      <c r="J12" s="122" t="s">
        <v>49</v>
      </c>
      <c r="K12" s="9" t="s">
        <v>174</v>
      </c>
      <c r="L12" s="3">
        <v>45292</v>
      </c>
      <c r="M12" s="3">
        <v>45292</v>
      </c>
      <c r="N12" s="121" t="s">
        <v>17</v>
      </c>
      <c r="O12" s="123">
        <v>3.7130000000000001</v>
      </c>
      <c r="P12" s="124" t="s">
        <v>175</v>
      </c>
      <c r="Q12" s="124" t="s">
        <v>35</v>
      </c>
    </row>
    <row r="13" spans="1:17">
      <c r="A13" s="128" t="s">
        <v>122</v>
      </c>
      <c r="B13" s="121" t="s">
        <v>20</v>
      </c>
      <c r="C13" s="132" t="s">
        <v>29</v>
      </c>
      <c r="D13" s="137" t="s">
        <v>176</v>
      </c>
      <c r="E13" s="137" t="s">
        <v>177</v>
      </c>
      <c r="F13" s="136"/>
      <c r="G13" s="136">
        <v>30000</v>
      </c>
      <c r="H13" s="132"/>
      <c r="I13" s="132" t="s">
        <v>15</v>
      </c>
      <c r="J13" s="122" t="s">
        <v>49</v>
      </c>
      <c r="K13" s="9" t="s">
        <v>178</v>
      </c>
      <c r="L13" s="3">
        <v>45292</v>
      </c>
      <c r="M13" s="3">
        <v>45292</v>
      </c>
      <c r="N13" s="121" t="s">
        <v>17</v>
      </c>
      <c r="O13" s="123">
        <v>3.7130000000000001</v>
      </c>
      <c r="P13" s="124" t="s">
        <v>179</v>
      </c>
      <c r="Q13" s="124" t="s">
        <v>35</v>
      </c>
    </row>
    <row r="14" spans="1:17">
      <c r="A14" s="125" t="s">
        <v>129</v>
      </c>
      <c r="B14" s="121" t="s">
        <v>20</v>
      </c>
      <c r="C14" s="132" t="s">
        <v>29</v>
      </c>
      <c r="D14" s="137" t="s">
        <v>176</v>
      </c>
      <c r="E14" s="137" t="s">
        <v>177</v>
      </c>
      <c r="F14" s="136">
        <v>30000</v>
      </c>
      <c r="G14" s="136"/>
      <c r="H14" s="132"/>
      <c r="I14" s="132" t="s">
        <v>15</v>
      </c>
      <c r="J14" s="122" t="s">
        <v>49</v>
      </c>
      <c r="K14" s="9" t="s">
        <v>178</v>
      </c>
      <c r="L14" s="3">
        <v>45292</v>
      </c>
      <c r="M14" s="3">
        <v>45292</v>
      </c>
      <c r="N14" s="121" t="s">
        <v>17</v>
      </c>
      <c r="O14" s="123">
        <v>3.7130000000000001</v>
      </c>
      <c r="P14" s="124" t="s">
        <v>175</v>
      </c>
      <c r="Q14" s="124" t="s">
        <v>35</v>
      </c>
    </row>
    <row r="15" spans="1:17">
      <c r="A15" s="128" t="s">
        <v>127</v>
      </c>
      <c r="B15" s="121" t="s">
        <v>20</v>
      </c>
      <c r="C15" s="132" t="s">
        <v>29</v>
      </c>
      <c r="D15" s="137" t="s">
        <v>176</v>
      </c>
      <c r="E15" s="137" t="s">
        <v>177</v>
      </c>
      <c r="F15" s="136">
        <v>10000</v>
      </c>
      <c r="G15" s="136"/>
      <c r="H15" s="132"/>
      <c r="I15" s="132" t="s">
        <v>15</v>
      </c>
      <c r="J15" s="122" t="s">
        <v>49</v>
      </c>
      <c r="K15" s="9" t="s">
        <v>180</v>
      </c>
      <c r="L15" s="3">
        <v>45292</v>
      </c>
      <c r="M15" s="3">
        <v>45292</v>
      </c>
      <c r="N15" s="121" t="s">
        <v>17</v>
      </c>
      <c r="O15" s="123">
        <v>3.7130000000000001</v>
      </c>
      <c r="P15" s="124" t="s">
        <v>175</v>
      </c>
      <c r="Q15" s="124" t="s">
        <v>35</v>
      </c>
    </row>
    <row r="16" spans="1:17">
      <c r="A16" s="125" t="s">
        <v>129</v>
      </c>
      <c r="B16" s="121" t="s">
        <v>20</v>
      </c>
      <c r="C16" s="132" t="s">
        <v>29</v>
      </c>
      <c r="D16" s="137" t="s">
        <v>176</v>
      </c>
      <c r="E16" s="137" t="s">
        <v>177</v>
      </c>
      <c r="F16" s="136"/>
      <c r="G16" s="136">
        <v>10000</v>
      </c>
      <c r="H16" s="132"/>
      <c r="I16" s="132" t="s">
        <v>15</v>
      </c>
      <c r="J16" s="122" t="s">
        <v>49</v>
      </c>
      <c r="K16" s="9" t="s">
        <v>180</v>
      </c>
      <c r="L16" s="3">
        <v>45292</v>
      </c>
      <c r="M16" s="3">
        <v>45292</v>
      </c>
      <c r="N16" s="121" t="s">
        <v>17</v>
      </c>
      <c r="O16" s="123">
        <v>3.7130000000000001</v>
      </c>
      <c r="P16" s="124" t="s">
        <v>175</v>
      </c>
      <c r="Q16" s="124" t="s">
        <v>35</v>
      </c>
    </row>
    <row r="17" spans="1:17">
      <c r="A17" s="131">
        <v>4699002</v>
      </c>
      <c r="B17" s="121" t="s">
        <v>20</v>
      </c>
      <c r="C17" s="132" t="s">
        <v>29</v>
      </c>
      <c r="D17" s="138" t="s">
        <v>181</v>
      </c>
      <c r="E17" s="132" t="s">
        <v>182</v>
      </c>
      <c r="F17" s="136">
        <v>120000</v>
      </c>
      <c r="G17" s="136"/>
      <c r="H17" s="132"/>
      <c r="I17" s="132" t="s">
        <v>15</v>
      </c>
      <c r="J17" s="122" t="s">
        <v>49</v>
      </c>
      <c r="K17" s="9" t="s">
        <v>183</v>
      </c>
      <c r="L17" s="3">
        <v>45292</v>
      </c>
      <c r="M17" s="3">
        <v>45292</v>
      </c>
      <c r="N17" s="121" t="s">
        <v>17</v>
      </c>
      <c r="O17" s="123">
        <v>3.7130000000000001</v>
      </c>
      <c r="P17" s="124" t="s">
        <v>184</v>
      </c>
      <c r="Q17" s="124" t="s">
        <v>35</v>
      </c>
    </row>
    <row r="18" spans="1:17">
      <c r="A18" s="127" t="s">
        <v>167</v>
      </c>
      <c r="B18" s="121" t="s">
        <v>20</v>
      </c>
      <c r="C18" s="132" t="s">
        <v>29</v>
      </c>
      <c r="D18" s="138" t="s">
        <v>181</v>
      </c>
      <c r="E18" s="132" t="s">
        <v>182</v>
      </c>
      <c r="F18" s="136"/>
      <c r="G18" s="136">
        <v>44903.040000000001</v>
      </c>
      <c r="H18" s="132"/>
      <c r="I18" s="132" t="s">
        <v>15</v>
      </c>
      <c r="J18" s="122" t="s">
        <v>49</v>
      </c>
      <c r="K18" s="9" t="s">
        <v>183</v>
      </c>
      <c r="L18" s="3">
        <v>45292</v>
      </c>
      <c r="M18" s="3">
        <v>45292</v>
      </c>
      <c r="N18" s="121" t="s">
        <v>17</v>
      </c>
      <c r="O18" s="123">
        <v>3.7130000000000001</v>
      </c>
      <c r="P18" s="124" t="s">
        <v>184</v>
      </c>
      <c r="Q18" s="124" t="s">
        <v>35</v>
      </c>
    </row>
    <row r="19" spans="1:17">
      <c r="A19" s="125" t="s">
        <v>129</v>
      </c>
      <c r="B19" s="121" t="s">
        <v>20</v>
      </c>
      <c r="C19" s="132" t="s">
        <v>29</v>
      </c>
      <c r="D19" s="138" t="s">
        <v>181</v>
      </c>
      <c r="E19" s="132" t="s">
        <v>182</v>
      </c>
      <c r="G19" s="136">
        <f>+F17-G18</f>
        <v>75096.959999999992</v>
      </c>
      <c r="H19" s="132"/>
      <c r="I19" s="132" t="s">
        <v>15</v>
      </c>
      <c r="J19" s="122" t="s">
        <v>49</v>
      </c>
      <c r="K19" s="9" t="s">
        <v>183</v>
      </c>
      <c r="L19" s="3">
        <v>45292</v>
      </c>
      <c r="M19" s="3">
        <v>45292</v>
      </c>
      <c r="N19" s="121" t="s">
        <v>17</v>
      </c>
      <c r="O19" s="123">
        <v>3.7130000000000001</v>
      </c>
      <c r="P19" s="124" t="s">
        <v>184</v>
      </c>
      <c r="Q19" s="124" t="s">
        <v>35</v>
      </c>
    </row>
    <row r="20" spans="1:17">
      <c r="A20" s="128" t="s">
        <v>185</v>
      </c>
      <c r="B20" s="121" t="s">
        <v>20</v>
      </c>
      <c r="C20" s="132" t="s">
        <v>27</v>
      </c>
      <c r="D20" s="135" t="s">
        <v>186</v>
      </c>
      <c r="E20" s="132" t="s">
        <v>187</v>
      </c>
      <c r="F20" s="136"/>
      <c r="G20" s="53">
        <v>12631.58</v>
      </c>
      <c r="H20" s="132"/>
      <c r="I20" s="132" t="s">
        <v>15</v>
      </c>
      <c r="J20" s="122" t="s">
        <v>49</v>
      </c>
      <c r="K20" s="9" t="s">
        <v>188</v>
      </c>
      <c r="L20" s="3">
        <v>45292</v>
      </c>
      <c r="M20" s="3">
        <v>45292</v>
      </c>
      <c r="N20" s="121" t="s">
        <v>17</v>
      </c>
      <c r="O20" s="123">
        <v>3.7130000000000001</v>
      </c>
      <c r="P20" s="124" t="s">
        <v>189</v>
      </c>
      <c r="Q20" s="124" t="s">
        <v>35</v>
      </c>
    </row>
    <row r="21" spans="1:17">
      <c r="A21" s="127" t="s">
        <v>167</v>
      </c>
      <c r="B21" s="121" t="s">
        <v>20</v>
      </c>
      <c r="C21" s="132" t="s">
        <v>27</v>
      </c>
      <c r="D21" s="135" t="s">
        <v>186</v>
      </c>
      <c r="E21" s="132" t="s">
        <v>187</v>
      </c>
      <c r="F21" s="136">
        <v>12658.8</v>
      </c>
      <c r="G21" s="136"/>
      <c r="H21" s="132"/>
      <c r="I21" s="132" t="s">
        <v>15</v>
      </c>
      <c r="J21" s="122" t="s">
        <v>49</v>
      </c>
      <c r="K21" s="9" t="s">
        <v>188</v>
      </c>
      <c r="L21" s="3">
        <v>45292</v>
      </c>
      <c r="M21" s="3">
        <v>45292</v>
      </c>
      <c r="N21" s="121" t="s">
        <v>17</v>
      </c>
      <c r="O21" s="123">
        <v>3.7130000000000001</v>
      </c>
      <c r="P21" s="124" t="s">
        <v>189</v>
      </c>
      <c r="Q21" s="124" t="s">
        <v>35</v>
      </c>
    </row>
    <row r="22" spans="1:17">
      <c r="A22" s="125" t="s">
        <v>129</v>
      </c>
      <c r="B22" s="121" t="s">
        <v>20</v>
      </c>
      <c r="C22" s="132" t="s">
        <v>27</v>
      </c>
      <c r="D22" s="135" t="s">
        <v>186</v>
      </c>
      <c r="E22" s="132" t="s">
        <v>187</v>
      </c>
      <c r="G22" s="53">
        <f>+F21-G20</f>
        <v>27.219999999999345</v>
      </c>
      <c r="I22" s="132" t="s">
        <v>15</v>
      </c>
      <c r="J22" s="122" t="s">
        <v>49</v>
      </c>
      <c r="K22" s="9" t="s">
        <v>188</v>
      </c>
      <c r="L22" s="3">
        <v>45292</v>
      </c>
      <c r="M22" s="3">
        <v>45292</v>
      </c>
      <c r="N22" s="121" t="s">
        <v>17</v>
      </c>
      <c r="O22" s="123">
        <v>3.7130000000000001</v>
      </c>
      <c r="P22" s="124" t="s">
        <v>193</v>
      </c>
      <c r="Q22" s="124" t="s">
        <v>35</v>
      </c>
    </row>
    <row r="23" spans="1:17">
      <c r="A23" s="128" t="s">
        <v>166</v>
      </c>
      <c r="B23" s="121" t="s">
        <v>20</v>
      </c>
      <c r="C23" s="132" t="s">
        <v>29</v>
      </c>
      <c r="D23" s="9" t="s">
        <v>191</v>
      </c>
      <c r="E23" s="1" t="s">
        <v>190</v>
      </c>
      <c r="F23" s="53">
        <v>22500</v>
      </c>
      <c r="I23" s="132" t="s">
        <v>15</v>
      </c>
      <c r="J23" s="122" t="s">
        <v>49</v>
      </c>
      <c r="K23" s="9" t="s">
        <v>192</v>
      </c>
      <c r="L23" s="3">
        <v>45292</v>
      </c>
      <c r="M23" s="3">
        <v>45292</v>
      </c>
      <c r="N23" s="121" t="s">
        <v>17</v>
      </c>
      <c r="O23" s="123">
        <v>3.7130000000000001</v>
      </c>
      <c r="P23" s="124" t="s">
        <v>193</v>
      </c>
      <c r="Q23" s="124" t="s">
        <v>35</v>
      </c>
    </row>
    <row r="24" spans="1:17">
      <c r="A24" s="127" t="s">
        <v>167</v>
      </c>
      <c r="B24" s="121" t="s">
        <v>20</v>
      </c>
      <c r="C24" s="132" t="s">
        <v>29</v>
      </c>
      <c r="D24" s="9" t="s">
        <v>191</v>
      </c>
      <c r="E24" s="1" t="s">
        <v>190</v>
      </c>
      <c r="G24" s="53">
        <v>19940.75</v>
      </c>
      <c r="I24" s="132" t="s">
        <v>15</v>
      </c>
      <c r="J24" s="122" t="s">
        <v>49</v>
      </c>
      <c r="K24" s="9" t="s">
        <v>192</v>
      </c>
      <c r="L24" s="3">
        <v>45292</v>
      </c>
      <c r="M24" s="3">
        <v>45292</v>
      </c>
      <c r="N24" s="121" t="s">
        <v>17</v>
      </c>
      <c r="O24" s="123">
        <v>3.7130000000000001</v>
      </c>
      <c r="P24" s="124" t="s">
        <v>193</v>
      </c>
      <c r="Q24" s="124" t="s">
        <v>35</v>
      </c>
    </row>
    <row r="25" spans="1:17">
      <c r="A25" s="125" t="s">
        <v>129</v>
      </c>
      <c r="B25" s="121" t="s">
        <v>20</v>
      </c>
      <c r="C25" s="132" t="s">
        <v>29</v>
      </c>
      <c r="D25" s="9" t="s">
        <v>191</v>
      </c>
      <c r="E25" s="1" t="s">
        <v>190</v>
      </c>
      <c r="G25" s="53">
        <f>+F23-G24</f>
        <v>2559.25</v>
      </c>
      <c r="I25" s="132" t="s">
        <v>15</v>
      </c>
      <c r="J25" s="122" t="s">
        <v>49</v>
      </c>
      <c r="K25" s="9" t="s">
        <v>192</v>
      </c>
      <c r="L25" s="3">
        <v>45292</v>
      </c>
      <c r="M25" s="3">
        <v>45292</v>
      </c>
      <c r="N25" s="121" t="s">
        <v>17</v>
      </c>
      <c r="O25" s="123">
        <v>3.7130000000000001</v>
      </c>
      <c r="P25" s="124" t="s">
        <v>193</v>
      </c>
      <c r="Q25" s="124" t="s">
        <v>35</v>
      </c>
    </row>
    <row r="26" spans="1:17">
      <c r="A26" s="128" t="s">
        <v>166</v>
      </c>
      <c r="B26" s="121" t="s">
        <v>20</v>
      </c>
      <c r="C26" s="132" t="s">
        <v>27</v>
      </c>
      <c r="D26" s="9" t="s">
        <v>195</v>
      </c>
      <c r="E26" s="1" t="s">
        <v>194</v>
      </c>
      <c r="F26" s="53">
        <v>3250</v>
      </c>
      <c r="I26" s="132" t="s">
        <v>15</v>
      </c>
      <c r="J26" s="122" t="s">
        <v>49</v>
      </c>
      <c r="K26" s="9" t="s">
        <v>196</v>
      </c>
      <c r="L26" s="3">
        <v>45292</v>
      </c>
      <c r="M26" s="3">
        <v>45292</v>
      </c>
      <c r="N26" s="121" t="s">
        <v>17</v>
      </c>
      <c r="O26" s="123">
        <v>3.7130000000000001</v>
      </c>
      <c r="P26" s="124" t="s">
        <v>197</v>
      </c>
      <c r="Q26" s="124" t="s">
        <v>35</v>
      </c>
    </row>
    <row r="27" spans="1:17">
      <c r="A27" s="129" t="s">
        <v>167</v>
      </c>
      <c r="B27" s="121" t="s">
        <v>20</v>
      </c>
      <c r="C27" s="132" t="s">
        <v>27</v>
      </c>
      <c r="D27" s="9" t="s">
        <v>195</v>
      </c>
      <c r="E27" s="1" t="s">
        <v>194</v>
      </c>
      <c r="G27" s="53">
        <f>6486-3250</f>
        <v>3236</v>
      </c>
      <c r="I27" s="132" t="s">
        <v>15</v>
      </c>
      <c r="J27" s="122" t="s">
        <v>49</v>
      </c>
      <c r="K27" s="9" t="s">
        <v>196</v>
      </c>
      <c r="L27" s="3">
        <v>45292</v>
      </c>
      <c r="M27" s="3">
        <v>45292</v>
      </c>
      <c r="N27" s="121" t="s">
        <v>17</v>
      </c>
      <c r="O27" s="123">
        <v>3.7130000000000001</v>
      </c>
      <c r="P27" s="124" t="s">
        <v>193</v>
      </c>
      <c r="Q27" s="124" t="s">
        <v>35</v>
      </c>
    </row>
    <row r="28" spans="1:17">
      <c r="A28" s="125" t="s">
        <v>129</v>
      </c>
      <c r="B28" s="121" t="s">
        <v>20</v>
      </c>
      <c r="C28" s="132" t="s">
        <v>27</v>
      </c>
      <c r="D28" s="9" t="s">
        <v>195</v>
      </c>
      <c r="E28" s="1" t="s">
        <v>194</v>
      </c>
      <c r="F28" s="53">
        <f>+F26-G27</f>
        <v>14</v>
      </c>
      <c r="I28" s="132" t="s">
        <v>15</v>
      </c>
      <c r="J28" s="122" t="s">
        <v>49</v>
      </c>
      <c r="K28" s="9" t="s">
        <v>196</v>
      </c>
      <c r="L28" s="3">
        <v>45292</v>
      </c>
      <c r="M28" s="3">
        <v>45292</v>
      </c>
      <c r="N28" s="121" t="s">
        <v>17</v>
      </c>
      <c r="O28" s="123">
        <v>3.7130000000000001</v>
      </c>
      <c r="P28" s="124" t="s">
        <v>193</v>
      </c>
      <c r="Q28" s="124" t="s">
        <v>35</v>
      </c>
    </row>
    <row r="29" spans="1:17">
      <c r="A29" s="129" t="s">
        <v>166</v>
      </c>
      <c r="B29" s="121" t="s">
        <v>20</v>
      </c>
      <c r="C29" s="132" t="s">
        <v>29</v>
      </c>
      <c r="D29" s="9" t="s">
        <v>198</v>
      </c>
      <c r="E29" s="139" t="s">
        <v>199</v>
      </c>
      <c r="G29" s="140">
        <v>5720.29</v>
      </c>
      <c r="I29" s="132" t="s">
        <v>15</v>
      </c>
      <c r="J29" s="122" t="s">
        <v>49</v>
      </c>
      <c r="K29" s="9" t="s">
        <v>200</v>
      </c>
      <c r="L29" s="3">
        <v>45292</v>
      </c>
      <c r="M29" s="3">
        <v>45292</v>
      </c>
      <c r="N29" s="121" t="s">
        <v>17</v>
      </c>
      <c r="O29" s="123">
        <v>3.7130000000000001</v>
      </c>
      <c r="P29" s="124" t="s">
        <v>201</v>
      </c>
      <c r="Q29" s="124" t="s">
        <v>35</v>
      </c>
    </row>
    <row r="30" spans="1:17">
      <c r="A30" s="129" t="s">
        <v>167</v>
      </c>
      <c r="B30" s="121" t="s">
        <v>20</v>
      </c>
      <c r="C30" s="132" t="s">
        <v>29</v>
      </c>
      <c r="D30" s="9" t="s">
        <v>198</v>
      </c>
      <c r="E30" s="139" t="s">
        <v>199</v>
      </c>
      <c r="F30" s="140">
        <v>5720.29</v>
      </c>
      <c r="I30" s="132" t="s">
        <v>15</v>
      </c>
      <c r="J30" s="122" t="s">
        <v>49</v>
      </c>
      <c r="K30" s="9" t="s">
        <v>200</v>
      </c>
      <c r="L30" s="3">
        <v>45292</v>
      </c>
      <c r="M30" s="3">
        <v>45292</v>
      </c>
      <c r="N30" s="121" t="s">
        <v>17</v>
      </c>
      <c r="O30" s="123">
        <v>3.7130000000000001</v>
      </c>
      <c r="P30" s="124" t="s">
        <v>201</v>
      </c>
      <c r="Q30" s="124" t="s">
        <v>35</v>
      </c>
    </row>
    <row r="31" spans="1:17">
      <c r="A31" s="127" t="s">
        <v>167</v>
      </c>
      <c r="B31" s="121" t="s">
        <v>20</v>
      </c>
      <c r="C31" s="132" t="s">
        <v>27</v>
      </c>
      <c r="D31" s="9" t="s">
        <v>203</v>
      </c>
      <c r="E31" s="1" t="s">
        <v>202</v>
      </c>
      <c r="G31" s="53">
        <v>11441.494748182062</v>
      </c>
      <c r="I31" s="132" t="s">
        <v>15</v>
      </c>
      <c r="J31" s="122" t="s">
        <v>49</v>
      </c>
      <c r="K31" s="9" t="s">
        <v>204</v>
      </c>
      <c r="L31" s="3">
        <v>45292</v>
      </c>
      <c r="M31" s="3">
        <v>45292</v>
      </c>
      <c r="N31" s="121" t="s">
        <v>17</v>
      </c>
      <c r="O31" s="123">
        <v>3.7130000000000001</v>
      </c>
      <c r="P31" s="124" t="s">
        <v>205</v>
      </c>
      <c r="Q31" s="124" t="s">
        <v>35</v>
      </c>
    </row>
    <row r="32" spans="1:17">
      <c r="A32" s="125" t="s">
        <v>129</v>
      </c>
      <c r="B32" s="121" t="s">
        <v>20</v>
      </c>
      <c r="C32" s="132" t="s">
        <v>27</v>
      </c>
      <c r="D32" s="9" t="s">
        <v>203</v>
      </c>
      <c r="E32" s="1" t="s">
        <v>202</v>
      </c>
      <c r="F32" s="53">
        <v>11441.494748182062</v>
      </c>
      <c r="I32" s="132" t="s">
        <v>15</v>
      </c>
      <c r="J32" s="122" t="s">
        <v>49</v>
      </c>
      <c r="K32" s="9" t="s">
        <v>204</v>
      </c>
      <c r="L32" s="3">
        <v>45292</v>
      </c>
      <c r="M32" s="3">
        <v>45292</v>
      </c>
      <c r="N32" s="121" t="s">
        <v>17</v>
      </c>
      <c r="O32" s="123">
        <v>3.7130000000000001</v>
      </c>
      <c r="P32" s="124" t="s">
        <v>205</v>
      </c>
      <c r="Q32" s="124" t="s">
        <v>35</v>
      </c>
    </row>
    <row r="33" spans="1:17">
      <c r="A33" s="128" t="s">
        <v>166</v>
      </c>
      <c r="B33" s="121" t="s">
        <v>20</v>
      </c>
      <c r="C33" s="132" t="s">
        <v>27</v>
      </c>
      <c r="D33" s="9" t="s">
        <v>203</v>
      </c>
      <c r="E33" s="1" t="s">
        <v>202</v>
      </c>
      <c r="F33" s="53">
        <v>11466.199838405601</v>
      </c>
      <c r="I33" s="132" t="s">
        <v>15</v>
      </c>
      <c r="J33" s="122" t="s">
        <v>49</v>
      </c>
      <c r="K33" s="9" t="s">
        <v>204</v>
      </c>
      <c r="L33" s="3">
        <v>45292</v>
      </c>
      <c r="M33" s="3">
        <v>45292</v>
      </c>
      <c r="N33" s="121" t="s">
        <v>17</v>
      </c>
      <c r="O33" s="123">
        <v>3.7130000000000001</v>
      </c>
      <c r="P33" s="124" t="s">
        <v>205</v>
      </c>
      <c r="Q33" s="124" t="s">
        <v>35</v>
      </c>
    </row>
    <row r="34" spans="1:17">
      <c r="A34" s="125" t="s">
        <v>129</v>
      </c>
      <c r="B34" s="121" t="s">
        <v>20</v>
      </c>
      <c r="C34" s="132" t="s">
        <v>27</v>
      </c>
      <c r="D34" s="9" t="s">
        <v>203</v>
      </c>
      <c r="E34" s="1" t="s">
        <v>202</v>
      </c>
      <c r="G34" s="53">
        <v>11466.199838405601</v>
      </c>
      <c r="I34" s="132" t="s">
        <v>15</v>
      </c>
      <c r="J34" s="122" t="s">
        <v>49</v>
      </c>
      <c r="K34" s="9" t="s">
        <v>204</v>
      </c>
      <c r="L34" s="3">
        <v>45292</v>
      </c>
      <c r="M34" s="3">
        <v>45292</v>
      </c>
      <c r="N34" s="121" t="s">
        <v>17</v>
      </c>
      <c r="O34" s="123">
        <v>3.7130000000000001</v>
      </c>
      <c r="P34" s="124" t="s">
        <v>205</v>
      </c>
      <c r="Q34" s="124" t="s">
        <v>35</v>
      </c>
    </row>
    <row r="35" spans="1:17">
      <c r="A35" s="128">
        <v>4721004</v>
      </c>
      <c r="B35" s="121" t="s">
        <v>20</v>
      </c>
      <c r="C35" s="132" t="s">
        <v>29</v>
      </c>
      <c r="D35" s="141">
        <v>10079558082</v>
      </c>
      <c r="E35" s="141" t="s">
        <v>206</v>
      </c>
      <c r="G35" s="53">
        <v>14550</v>
      </c>
      <c r="I35" s="132" t="s">
        <v>15</v>
      </c>
      <c r="J35" s="122" t="s">
        <v>49</v>
      </c>
      <c r="K35" s="9" t="s">
        <v>207</v>
      </c>
      <c r="L35" s="3">
        <v>45292</v>
      </c>
      <c r="M35" s="3">
        <v>45292</v>
      </c>
      <c r="N35" s="121" t="s">
        <v>17</v>
      </c>
      <c r="O35" s="123">
        <v>3.7130000000000001</v>
      </c>
      <c r="P35" s="124" t="s">
        <v>208</v>
      </c>
      <c r="Q35" s="124" t="s">
        <v>35</v>
      </c>
    </row>
    <row r="36" spans="1:17">
      <c r="A36" s="129" t="s">
        <v>167</v>
      </c>
      <c r="B36" s="121" t="s">
        <v>20</v>
      </c>
      <c r="C36" s="132" t="s">
        <v>29</v>
      </c>
      <c r="D36" s="141">
        <v>10079558082</v>
      </c>
      <c r="E36" s="141" t="s">
        <v>206</v>
      </c>
      <c r="F36" s="53">
        <v>14550</v>
      </c>
      <c r="I36" s="132" t="s">
        <v>15</v>
      </c>
      <c r="J36" s="122" t="s">
        <v>49</v>
      </c>
      <c r="K36" s="9" t="s">
        <v>207</v>
      </c>
      <c r="L36" s="3">
        <v>45292</v>
      </c>
      <c r="M36" s="3">
        <v>45292</v>
      </c>
      <c r="N36" s="121" t="s">
        <v>17</v>
      </c>
      <c r="O36" s="123">
        <v>3.7130000000000001</v>
      </c>
      <c r="P36" s="124" t="s">
        <v>208</v>
      </c>
      <c r="Q36" s="124" t="s">
        <v>35</v>
      </c>
    </row>
    <row r="37" spans="1:17">
      <c r="A37" s="128" t="s">
        <v>127</v>
      </c>
      <c r="B37" s="121" t="s">
        <v>20</v>
      </c>
      <c r="C37" s="132" t="s">
        <v>29</v>
      </c>
      <c r="D37" s="9" t="s">
        <v>210</v>
      </c>
      <c r="E37" s="1" t="s">
        <v>209</v>
      </c>
      <c r="F37" s="53">
        <v>556.11</v>
      </c>
      <c r="I37" s="132" t="s">
        <v>15</v>
      </c>
      <c r="J37" s="122" t="s">
        <v>49</v>
      </c>
      <c r="K37" s="9" t="s">
        <v>211</v>
      </c>
      <c r="L37" s="3">
        <v>45292</v>
      </c>
      <c r="M37" s="3">
        <v>45292</v>
      </c>
      <c r="N37" s="121" t="s">
        <v>17</v>
      </c>
      <c r="O37" s="123">
        <v>3.7130000000000001</v>
      </c>
      <c r="P37" s="124" t="s">
        <v>212</v>
      </c>
      <c r="Q37" s="124" t="s">
        <v>35</v>
      </c>
    </row>
    <row r="38" spans="1:17">
      <c r="A38" s="125" t="s">
        <v>129</v>
      </c>
      <c r="B38" s="121" t="s">
        <v>20</v>
      </c>
      <c r="C38" s="132" t="s">
        <v>29</v>
      </c>
      <c r="D38" s="9" t="s">
        <v>210</v>
      </c>
      <c r="E38" s="1" t="s">
        <v>209</v>
      </c>
      <c r="G38" s="53">
        <v>556.11</v>
      </c>
      <c r="I38" s="132" t="s">
        <v>15</v>
      </c>
      <c r="J38" s="122" t="s">
        <v>49</v>
      </c>
      <c r="K38" s="9" t="s">
        <v>211</v>
      </c>
      <c r="L38" s="3">
        <v>45292</v>
      </c>
      <c r="M38" s="3">
        <v>45292</v>
      </c>
      <c r="N38" s="121" t="s">
        <v>17</v>
      </c>
      <c r="O38" s="123">
        <v>3.7130000000000001</v>
      </c>
      <c r="P38" s="124" t="s">
        <v>212</v>
      </c>
      <c r="Q38" s="124" t="s">
        <v>35</v>
      </c>
    </row>
    <row r="39" spans="1:17">
      <c r="A39" s="128">
        <v>4721004</v>
      </c>
      <c r="B39" s="121" t="s">
        <v>20</v>
      </c>
      <c r="C39" s="132" t="s">
        <v>29</v>
      </c>
      <c r="D39" s="9" t="s">
        <v>210</v>
      </c>
      <c r="E39" s="1" t="s">
        <v>209</v>
      </c>
      <c r="G39" s="53">
        <v>9100</v>
      </c>
      <c r="I39" s="132" t="s">
        <v>15</v>
      </c>
      <c r="J39" s="122" t="s">
        <v>49</v>
      </c>
      <c r="K39" s="9" t="s">
        <v>213</v>
      </c>
      <c r="L39" s="3">
        <v>45292</v>
      </c>
      <c r="M39" s="3">
        <v>45292</v>
      </c>
      <c r="N39" s="121" t="s">
        <v>17</v>
      </c>
      <c r="O39" s="123">
        <v>3.7130000000000001</v>
      </c>
      <c r="P39" s="124" t="s">
        <v>212</v>
      </c>
      <c r="Q39" s="124" t="s">
        <v>35</v>
      </c>
    </row>
    <row r="40" spans="1:17">
      <c r="A40" s="129" t="s">
        <v>167</v>
      </c>
      <c r="B40" s="121" t="s">
        <v>20</v>
      </c>
      <c r="C40" s="132" t="s">
        <v>29</v>
      </c>
      <c r="D40" s="9" t="s">
        <v>210</v>
      </c>
      <c r="E40" s="1" t="s">
        <v>209</v>
      </c>
      <c r="F40" s="53">
        <v>9100</v>
      </c>
      <c r="I40" s="132" t="s">
        <v>15</v>
      </c>
      <c r="J40" s="122" t="s">
        <v>49</v>
      </c>
      <c r="K40" s="9" t="s">
        <v>213</v>
      </c>
      <c r="L40" s="3">
        <v>45292</v>
      </c>
      <c r="M40" s="3">
        <v>45292</v>
      </c>
      <c r="N40" s="121" t="s">
        <v>17</v>
      </c>
      <c r="O40" s="123">
        <v>3.7130000000000001</v>
      </c>
      <c r="P40" s="124" t="s">
        <v>212</v>
      </c>
      <c r="Q40" s="124" t="s">
        <v>35</v>
      </c>
    </row>
    <row r="41" spans="1:17">
      <c r="A41" s="9" t="s">
        <v>166</v>
      </c>
      <c r="B41" s="121" t="s">
        <v>20</v>
      </c>
      <c r="C41" s="132" t="s">
        <v>27</v>
      </c>
      <c r="D41" s="9" t="s">
        <v>140</v>
      </c>
      <c r="E41" s="1" t="s">
        <v>124</v>
      </c>
      <c r="G41" s="159">
        <v>4083.3099919202796</v>
      </c>
      <c r="I41" s="132" t="s">
        <v>15</v>
      </c>
      <c r="J41" s="122" t="s">
        <v>49</v>
      </c>
      <c r="K41" s="9" t="s">
        <v>214</v>
      </c>
      <c r="L41" s="3">
        <v>45292</v>
      </c>
      <c r="M41" s="3">
        <v>45292</v>
      </c>
      <c r="N41" s="121" t="s">
        <v>17</v>
      </c>
      <c r="O41" s="123">
        <v>3.7130000000000001</v>
      </c>
      <c r="P41" s="124" t="s">
        <v>215</v>
      </c>
      <c r="Q41" s="124" t="s">
        <v>35</v>
      </c>
    </row>
    <row r="42" spans="1:17">
      <c r="A42" s="125" t="s">
        <v>129</v>
      </c>
      <c r="B42" s="121" t="s">
        <v>20</v>
      </c>
      <c r="C42" s="132" t="s">
        <v>27</v>
      </c>
      <c r="D42" s="9" t="s">
        <v>140</v>
      </c>
      <c r="E42" s="1" t="s">
        <v>124</v>
      </c>
      <c r="F42" s="159">
        <v>4083.3099919202796</v>
      </c>
      <c r="I42" s="132" t="s">
        <v>15</v>
      </c>
      <c r="J42" s="122" t="s">
        <v>49</v>
      </c>
      <c r="K42" s="9" t="s">
        <v>214</v>
      </c>
      <c r="L42" s="3">
        <v>45292</v>
      </c>
      <c r="M42" s="3">
        <v>45292</v>
      </c>
      <c r="N42" s="121" t="s">
        <v>17</v>
      </c>
      <c r="O42" s="123">
        <v>3.7130000000000001</v>
      </c>
      <c r="P42" s="124" t="s">
        <v>215</v>
      </c>
      <c r="Q42" s="124" t="s">
        <v>35</v>
      </c>
    </row>
    <row r="43" spans="1:17">
      <c r="A43" s="9" t="s">
        <v>122</v>
      </c>
      <c r="B43" s="121" t="s">
        <v>20</v>
      </c>
      <c r="C43" s="132" t="s">
        <v>27</v>
      </c>
      <c r="D43" s="9" t="s">
        <v>140</v>
      </c>
      <c r="E43" s="1" t="s">
        <v>124</v>
      </c>
      <c r="G43" s="159">
        <v>50000</v>
      </c>
      <c r="I43" s="132" t="s">
        <v>15</v>
      </c>
      <c r="J43" s="122" t="s">
        <v>49</v>
      </c>
      <c r="K43" s="9" t="s">
        <v>214</v>
      </c>
      <c r="L43" s="3">
        <v>45292</v>
      </c>
      <c r="M43" s="3">
        <v>45292</v>
      </c>
      <c r="N43" s="121" t="s">
        <v>17</v>
      </c>
      <c r="O43" s="123">
        <v>3.7130000000000001</v>
      </c>
      <c r="P43" s="124" t="s">
        <v>215</v>
      </c>
      <c r="Q43" s="124" t="s">
        <v>35</v>
      </c>
    </row>
    <row r="44" spans="1:17">
      <c r="A44" s="125" t="s">
        <v>129</v>
      </c>
      <c r="B44" s="121" t="s">
        <v>20</v>
      </c>
      <c r="C44" s="132" t="s">
        <v>27</v>
      </c>
      <c r="D44" s="9" t="s">
        <v>140</v>
      </c>
      <c r="E44" s="1" t="s">
        <v>124</v>
      </c>
      <c r="F44" s="159">
        <v>50000</v>
      </c>
      <c r="I44" s="132" t="s">
        <v>15</v>
      </c>
      <c r="J44" s="122" t="s">
        <v>49</v>
      </c>
      <c r="K44" s="9" t="s">
        <v>214</v>
      </c>
      <c r="L44" s="3">
        <v>45292</v>
      </c>
      <c r="M44" s="3">
        <v>45292</v>
      </c>
      <c r="N44" s="121" t="s">
        <v>17</v>
      </c>
      <c r="O44" s="123">
        <v>3.7130000000000001</v>
      </c>
      <c r="P44" s="124" t="s">
        <v>215</v>
      </c>
      <c r="Q44" s="124" t="s">
        <v>35</v>
      </c>
    </row>
    <row r="45" spans="1:17">
      <c r="A45" s="129" t="s">
        <v>167</v>
      </c>
      <c r="B45" s="121" t="s">
        <v>20</v>
      </c>
      <c r="C45" s="132" t="s">
        <v>27</v>
      </c>
      <c r="D45" s="9" t="s">
        <v>140</v>
      </c>
      <c r="E45" s="1" t="s">
        <v>124</v>
      </c>
      <c r="F45" s="53">
        <f>14000-9895.3</f>
        <v>4104.7000000000007</v>
      </c>
      <c r="I45" s="132" t="s">
        <v>15</v>
      </c>
      <c r="J45" s="122" t="s">
        <v>49</v>
      </c>
      <c r="K45" s="9" t="s">
        <v>214</v>
      </c>
      <c r="L45" s="3">
        <v>45292</v>
      </c>
      <c r="M45" s="3">
        <v>45292</v>
      </c>
      <c r="N45" s="121" t="s">
        <v>17</v>
      </c>
      <c r="O45" s="123">
        <v>3.7130000000000001</v>
      </c>
      <c r="P45" s="124" t="s">
        <v>215</v>
      </c>
      <c r="Q45" s="124" t="s">
        <v>35</v>
      </c>
    </row>
    <row r="46" spans="1:17">
      <c r="A46" s="125" t="s">
        <v>129</v>
      </c>
      <c r="B46" s="121" t="s">
        <v>20</v>
      </c>
      <c r="C46" s="132" t="s">
        <v>27</v>
      </c>
      <c r="D46" s="9" t="s">
        <v>140</v>
      </c>
      <c r="E46" s="1" t="s">
        <v>124</v>
      </c>
      <c r="G46" s="53">
        <v>4105</v>
      </c>
      <c r="I46" s="132" t="s">
        <v>15</v>
      </c>
      <c r="J46" s="122" t="s">
        <v>49</v>
      </c>
      <c r="K46" s="9" t="s">
        <v>214</v>
      </c>
      <c r="L46" s="3">
        <v>45292</v>
      </c>
      <c r="M46" s="3">
        <v>45292</v>
      </c>
      <c r="N46" s="121" t="s">
        <v>17</v>
      </c>
      <c r="O46" s="123">
        <v>3.7130000000000001</v>
      </c>
      <c r="P46" s="124" t="s">
        <v>215</v>
      </c>
      <c r="Q46" s="124" t="s">
        <v>35</v>
      </c>
    </row>
    <row r="47" spans="1:17">
      <c r="A47" s="9" t="s">
        <v>122</v>
      </c>
      <c r="B47" s="121" t="s">
        <v>20</v>
      </c>
      <c r="C47" s="132" t="s">
        <v>27</v>
      </c>
      <c r="D47" s="9" t="s">
        <v>217</v>
      </c>
      <c r="E47" s="1" t="s">
        <v>216</v>
      </c>
      <c r="G47" s="160">
        <v>60000</v>
      </c>
      <c r="I47" s="132" t="s">
        <v>15</v>
      </c>
      <c r="J47" s="122" t="s">
        <v>49</v>
      </c>
      <c r="K47" s="9" t="s">
        <v>218</v>
      </c>
      <c r="L47" s="3">
        <v>45292</v>
      </c>
      <c r="M47" s="3">
        <v>45292</v>
      </c>
      <c r="N47" s="121" t="s">
        <v>17</v>
      </c>
      <c r="O47" s="123">
        <v>3.7130000000000001</v>
      </c>
      <c r="P47" s="124" t="s">
        <v>219</v>
      </c>
      <c r="Q47" s="124" t="s">
        <v>35</v>
      </c>
    </row>
    <row r="48" spans="1:17">
      <c r="A48" s="9" t="s">
        <v>185</v>
      </c>
      <c r="B48" s="121" t="s">
        <v>20</v>
      </c>
      <c r="C48" s="132" t="s">
        <v>27</v>
      </c>
      <c r="D48" s="9" t="s">
        <v>217</v>
      </c>
      <c r="E48" s="1" t="s">
        <v>216</v>
      </c>
      <c r="G48" s="160">
        <v>18000</v>
      </c>
      <c r="I48" s="132" t="s">
        <v>15</v>
      </c>
      <c r="J48" s="122" t="s">
        <v>49</v>
      </c>
      <c r="K48" s="9" t="s">
        <v>218</v>
      </c>
      <c r="L48" s="3">
        <v>45292</v>
      </c>
      <c r="M48" s="3">
        <v>45292</v>
      </c>
      <c r="N48" s="121" t="s">
        <v>17</v>
      </c>
      <c r="O48" s="123">
        <v>3.7130000000000001</v>
      </c>
      <c r="P48" s="124" t="s">
        <v>219</v>
      </c>
      <c r="Q48" s="124" t="s">
        <v>35</v>
      </c>
    </row>
    <row r="49" spans="1:17">
      <c r="A49" s="129" t="s">
        <v>167</v>
      </c>
      <c r="B49" s="121" t="s">
        <v>20</v>
      </c>
      <c r="C49" s="132" t="s">
        <v>27</v>
      </c>
      <c r="D49" s="9" t="s">
        <v>217</v>
      </c>
      <c r="E49" s="1" t="s">
        <v>216</v>
      </c>
      <c r="F49" s="160">
        <v>18000</v>
      </c>
      <c r="I49" s="132" t="s">
        <v>15</v>
      </c>
      <c r="J49" s="122" t="s">
        <v>49</v>
      </c>
      <c r="K49" s="9" t="s">
        <v>218</v>
      </c>
      <c r="L49" s="3">
        <v>45292</v>
      </c>
      <c r="M49" s="3">
        <v>45292</v>
      </c>
      <c r="N49" s="121" t="s">
        <v>17</v>
      </c>
      <c r="O49" s="123">
        <v>3.7130000000000001</v>
      </c>
      <c r="P49" s="124" t="s">
        <v>219</v>
      </c>
      <c r="Q49" s="124" t="s">
        <v>35</v>
      </c>
    </row>
    <row r="50" spans="1:17">
      <c r="A50" s="125" t="s">
        <v>129</v>
      </c>
      <c r="B50" s="121" t="s">
        <v>20</v>
      </c>
      <c r="C50" s="132" t="s">
        <v>27</v>
      </c>
      <c r="D50" s="9" t="s">
        <v>217</v>
      </c>
      <c r="E50" s="1" t="s">
        <v>216</v>
      </c>
      <c r="F50" s="53">
        <f>+G47</f>
        <v>60000</v>
      </c>
      <c r="I50" s="132" t="s">
        <v>15</v>
      </c>
      <c r="J50" s="122" t="s">
        <v>49</v>
      </c>
      <c r="K50" s="9" t="s">
        <v>218</v>
      </c>
      <c r="L50" s="3">
        <v>45292</v>
      </c>
      <c r="M50" s="3">
        <v>45292</v>
      </c>
      <c r="N50" s="121" t="s">
        <v>17</v>
      </c>
      <c r="O50" s="123">
        <v>3.7130000000000001</v>
      </c>
      <c r="P50" s="124" t="s">
        <v>219</v>
      </c>
      <c r="Q50" s="124" t="s">
        <v>35</v>
      </c>
    </row>
    <row r="51" spans="1:17">
      <c r="A51" s="9" t="s">
        <v>166</v>
      </c>
      <c r="B51" s="121" t="s">
        <v>20</v>
      </c>
      <c r="C51" s="132" t="s">
        <v>29</v>
      </c>
      <c r="D51" s="9" t="s">
        <v>222</v>
      </c>
      <c r="E51" s="1" t="s">
        <v>221</v>
      </c>
      <c r="G51" s="161">
        <v>105000</v>
      </c>
      <c r="I51" s="132" t="s">
        <v>15</v>
      </c>
      <c r="J51" s="122" t="s">
        <v>49</v>
      </c>
      <c r="K51" s="9" t="s">
        <v>220</v>
      </c>
      <c r="L51" s="3">
        <v>45292</v>
      </c>
      <c r="M51" s="3">
        <v>45292</v>
      </c>
      <c r="N51" s="121" t="s">
        <v>17</v>
      </c>
      <c r="O51" s="123">
        <v>3.7130000000000001</v>
      </c>
      <c r="P51" s="124" t="s">
        <v>224</v>
      </c>
      <c r="Q51" s="124" t="s">
        <v>35</v>
      </c>
    </row>
    <row r="52" spans="1:17">
      <c r="A52" s="129" t="s">
        <v>167</v>
      </c>
      <c r="B52" s="121" t="s">
        <v>20</v>
      </c>
      <c r="C52" s="132" t="s">
        <v>29</v>
      </c>
      <c r="D52" s="9" t="s">
        <v>222</v>
      </c>
      <c r="E52" s="1" t="s">
        <v>221</v>
      </c>
      <c r="F52" s="161">
        <v>105000</v>
      </c>
      <c r="I52" s="132" t="s">
        <v>15</v>
      </c>
      <c r="J52" s="122" t="s">
        <v>49</v>
      </c>
      <c r="K52" s="9" t="s">
        <v>220</v>
      </c>
      <c r="L52" s="3">
        <v>45292</v>
      </c>
      <c r="M52" s="3">
        <v>45292</v>
      </c>
      <c r="N52" s="121" t="s">
        <v>17</v>
      </c>
      <c r="O52" s="123">
        <v>3.7130000000000001</v>
      </c>
      <c r="P52" s="124" t="s">
        <v>224</v>
      </c>
      <c r="Q52" s="124" t="s">
        <v>35</v>
      </c>
    </row>
    <row r="53" spans="1:17">
      <c r="A53" s="9" t="s">
        <v>223</v>
      </c>
      <c r="B53" s="121" t="s">
        <v>20</v>
      </c>
      <c r="C53" s="132" t="s">
        <v>29</v>
      </c>
      <c r="D53" s="9" t="s">
        <v>222</v>
      </c>
      <c r="E53" s="1" t="s">
        <v>221</v>
      </c>
      <c r="G53" s="53">
        <v>27900</v>
      </c>
      <c r="I53" s="132" t="s">
        <v>15</v>
      </c>
      <c r="J53" s="122" t="s">
        <v>49</v>
      </c>
      <c r="K53" s="9" t="s">
        <v>220</v>
      </c>
      <c r="L53" s="3">
        <v>45292</v>
      </c>
      <c r="M53" s="3">
        <v>45292</v>
      </c>
      <c r="N53" s="121" t="s">
        <v>17</v>
      </c>
      <c r="O53" s="123">
        <v>3.7130000000000001</v>
      </c>
      <c r="P53" s="124" t="s">
        <v>224</v>
      </c>
      <c r="Q53" s="124" t="s">
        <v>35</v>
      </c>
    </row>
    <row r="54" spans="1:17">
      <c r="A54" s="125" t="s">
        <v>129</v>
      </c>
      <c r="B54" s="121" t="s">
        <v>20</v>
      </c>
      <c r="C54" s="132" t="s">
        <v>29</v>
      </c>
      <c r="D54" s="9" t="s">
        <v>222</v>
      </c>
      <c r="E54" s="1" t="s">
        <v>221</v>
      </c>
      <c r="F54" s="53">
        <v>27900</v>
      </c>
      <c r="I54" s="132" t="s">
        <v>15</v>
      </c>
      <c r="J54" s="122" t="s">
        <v>49</v>
      </c>
      <c r="K54" s="9" t="s">
        <v>220</v>
      </c>
      <c r="L54" s="3">
        <v>45292</v>
      </c>
      <c r="M54" s="3">
        <v>45292</v>
      </c>
      <c r="N54" s="121" t="s">
        <v>17</v>
      </c>
      <c r="O54" s="123">
        <v>3.7130000000000001</v>
      </c>
      <c r="P54" s="124" t="s">
        <v>224</v>
      </c>
      <c r="Q54" s="124" t="s">
        <v>35</v>
      </c>
    </row>
    <row r="55" spans="1:17">
      <c r="A55" s="127" t="s">
        <v>167</v>
      </c>
      <c r="B55" s="121" t="s">
        <v>20</v>
      </c>
      <c r="C55" s="132" t="s">
        <v>27</v>
      </c>
      <c r="D55" s="142" t="s">
        <v>225</v>
      </c>
      <c r="E55" s="1" t="s">
        <v>226</v>
      </c>
      <c r="G55" s="53">
        <v>1607.4925935900901</v>
      </c>
      <c r="I55" s="132" t="s">
        <v>15</v>
      </c>
      <c r="J55" s="122" t="s">
        <v>49</v>
      </c>
      <c r="K55" s="9" t="s">
        <v>227</v>
      </c>
      <c r="L55" s="3">
        <v>45292</v>
      </c>
      <c r="M55" s="3">
        <v>45292</v>
      </c>
      <c r="N55" s="121" t="s">
        <v>17</v>
      </c>
      <c r="O55" s="123">
        <v>3.7130000000000001</v>
      </c>
      <c r="P55" s="124" t="s">
        <v>228</v>
      </c>
      <c r="Q55" s="124" t="s">
        <v>35</v>
      </c>
    </row>
    <row r="56" spans="1:17">
      <c r="A56" s="125" t="s">
        <v>129</v>
      </c>
      <c r="B56" s="121" t="s">
        <v>20</v>
      </c>
      <c r="C56" s="132" t="s">
        <v>27</v>
      </c>
      <c r="D56" s="142" t="s">
        <v>225</v>
      </c>
      <c r="E56" s="1" t="s">
        <v>226</v>
      </c>
      <c r="F56" s="53">
        <v>1607.4925935900901</v>
      </c>
      <c r="I56" s="132" t="s">
        <v>15</v>
      </c>
      <c r="J56" s="122" t="s">
        <v>49</v>
      </c>
      <c r="K56" s="9" t="s">
        <v>227</v>
      </c>
      <c r="L56" s="3">
        <v>45292</v>
      </c>
      <c r="M56" s="3">
        <v>45292</v>
      </c>
      <c r="N56" s="121" t="s">
        <v>17</v>
      </c>
      <c r="O56" s="123">
        <v>3.7130000000000001</v>
      </c>
      <c r="P56" s="124" t="s">
        <v>228</v>
      </c>
      <c r="Q56" s="124" t="s">
        <v>35</v>
      </c>
    </row>
    <row r="57" spans="1:17">
      <c r="A57" s="9" t="s">
        <v>166</v>
      </c>
      <c r="B57" s="121" t="s">
        <v>20</v>
      </c>
      <c r="C57" s="132" t="s">
        <v>27</v>
      </c>
      <c r="D57" s="142" t="s">
        <v>225</v>
      </c>
      <c r="E57" s="1" t="s">
        <v>226</v>
      </c>
      <c r="F57" s="53">
        <v>1607.49</v>
      </c>
      <c r="I57" s="132" t="s">
        <v>15</v>
      </c>
      <c r="J57" s="122" t="s">
        <v>49</v>
      </c>
      <c r="K57" s="9" t="s">
        <v>227</v>
      </c>
      <c r="L57" s="3">
        <v>45292</v>
      </c>
      <c r="M57" s="3">
        <v>45292</v>
      </c>
      <c r="N57" s="121" t="s">
        <v>17</v>
      </c>
      <c r="O57" s="123">
        <v>3.7130000000000001</v>
      </c>
      <c r="P57" s="124" t="s">
        <v>228</v>
      </c>
      <c r="Q57" s="124" t="s">
        <v>35</v>
      </c>
    </row>
    <row r="58" spans="1:17">
      <c r="A58" s="125" t="s">
        <v>129</v>
      </c>
      <c r="B58" s="121" t="s">
        <v>20</v>
      </c>
      <c r="C58" s="132" t="s">
        <v>27</v>
      </c>
      <c r="D58" s="142" t="s">
        <v>225</v>
      </c>
      <c r="E58" s="1" t="s">
        <v>226</v>
      </c>
      <c r="G58" s="53">
        <v>1607.49</v>
      </c>
      <c r="I58" s="132" t="s">
        <v>15</v>
      </c>
      <c r="J58" s="122" t="s">
        <v>49</v>
      </c>
      <c r="K58" s="9" t="s">
        <v>227</v>
      </c>
      <c r="L58" s="3">
        <v>45292</v>
      </c>
      <c r="M58" s="3">
        <v>45292</v>
      </c>
      <c r="N58" s="121" t="s">
        <v>17</v>
      </c>
      <c r="O58" s="123">
        <v>3.7130000000000001</v>
      </c>
      <c r="P58" s="124" t="s">
        <v>228</v>
      </c>
      <c r="Q58" s="124" t="s">
        <v>35</v>
      </c>
    </row>
    <row r="59" spans="1:17">
      <c r="A59" s="9" t="s">
        <v>166</v>
      </c>
      <c r="B59" s="121" t="s">
        <v>20</v>
      </c>
      <c r="C59" s="132" t="s">
        <v>27</v>
      </c>
      <c r="D59" s="9" t="s">
        <v>229</v>
      </c>
      <c r="E59" s="1" t="s">
        <v>230</v>
      </c>
      <c r="F59" s="53">
        <v>4736.84</v>
      </c>
      <c r="I59" s="132" t="s">
        <v>15</v>
      </c>
      <c r="J59" s="122" t="s">
        <v>49</v>
      </c>
      <c r="K59" s="9" t="s">
        <v>231</v>
      </c>
      <c r="L59" s="3">
        <v>45292</v>
      </c>
      <c r="M59" s="3">
        <v>45292</v>
      </c>
      <c r="N59" s="121" t="s">
        <v>17</v>
      </c>
      <c r="O59" s="123">
        <v>3.7130000000000001</v>
      </c>
      <c r="P59" s="124" t="s">
        <v>232</v>
      </c>
      <c r="Q59" s="124" t="s">
        <v>35</v>
      </c>
    </row>
    <row r="60" spans="1:17">
      <c r="A60" s="9" t="s">
        <v>167</v>
      </c>
      <c r="B60" s="121" t="s">
        <v>20</v>
      </c>
      <c r="C60" s="132" t="s">
        <v>27</v>
      </c>
      <c r="D60" s="9" t="s">
        <v>229</v>
      </c>
      <c r="E60" s="1" t="s">
        <v>230</v>
      </c>
      <c r="G60" s="53">
        <v>4718.12</v>
      </c>
      <c r="I60" s="132" t="s">
        <v>15</v>
      </c>
      <c r="J60" s="122" t="s">
        <v>49</v>
      </c>
      <c r="K60" s="9" t="s">
        <v>231</v>
      </c>
      <c r="L60" s="3">
        <v>45292</v>
      </c>
      <c r="M60" s="3">
        <v>45292</v>
      </c>
      <c r="N60" s="121" t="s">
        <v>17</v>
      </c>
      <c r="O60" s="123">
        <v>3.7130000000000001</v>
      </c>
      <c r="P60" s="124" t="s">
        <v>232</v>
      </c>
      <c r="Q60" s="124" t="s">
        <v>35</v>
      </c>
    </row>
    <row r="61" spans="1:17">
      <c r="A61" s="125" t="s">
        <v>129</v>
      </c>
      <c r="B61" s="121" t="s">
        <v>20</v>
      </c>
      <c r="C61" s="132" t="s">
        <v>27</v>
      </c>
      <c r="D61" s="9" t="s">
        <v>229</v>
      </c>
      <c r="E61" s="1" t="s">
        <v>230</v>
      </c>
      <c r="G61" s="53">
        <f>+F59-G60</f>
        <v>18.720000000000255</v>
      </c>
      <c r="I61" s="132" t="s">
        <v>15</v>
      </c>
      <c r="J61" s="122" t="s">
        <v>49</v>
      </c>
      <c r="K61" s="9" t="s">
        <v>231</v>
      </c>
      <c r="L61" s="3">
        <v>45292</v>
      </c>
      <c r="M61" s="3">
        <v>45292</v>
      </c>
      <c r="N61" s="121" t="s">
        <v>17</v>
      </c>
      <c r="O61" s="123">
        <v>3.7130000000000001</v>
      </c>
      <c r="P61" s="124" t="s">
        <v>232</v>
      </c>
      <c r="Q61" s="124" t="s">
        <v>35</v>
      </c>
    </row>
    <row r="62" spans="1:17">
      <c r="A62" s="143" t="s">
        <v>127</v>
      </c>
      <c r="B62" s="121" t="s">
        <v>20</v>
      </c>
      <c r="C62" s="132" t="s">
        <v>29</v>
      </c>
      <c r="D62" s="9" t="s">
        <v>234</v>
      </c>
      <c r="E62" s="1" t="s">
        <v>233</v>
      </c>
      <c r="F62" s="162">
        <v>32000</v>
      </c>
      <c r="I62" s="132" t="s">
        <v>15</v>
      </c>
      <c r="J62" s="122" t="s">
        <v>49</v>
      </c>
      <c r="K62" s="9" t="s">
        <v>235</v>
      </c>
      <c r="L62" s="3">
        <v>45292</v>
      </c>
      <c r="M62" s="3">
        <v>45292</v>
      </c>
      <c r="N62" s="121" t="s">
        <v>17</v>
      </c>
      <c r="O62" s="123">
        <v>3.7130000000000001</v>
      </c>
      <c r="P62" s="124" t="s">
        <v>236</v>
      </c>
      <c r="Q62" s="124" t="s">
        <v>35</v>
      </c>
    </row>
    <row r="63" spans="1:17">
      <c r="A63" s="125" t="s">
        <v>129</v>
      </c>
      <c r="B63" s="121" t="s">
        <v>20</v>
      </c>
      <c r="C63" s="132" t="s">
        <v>29</v>
      </c>
      <c r="D63" s="9" t="s">
        <v>234</v>
      </c>
      <c r="E63" s="1" t="s">
        <v>233</v>
      </c>
      <c r="G63" s="162">
        <v>32000</v>
      </c>
      <c r="I63" s="132" t="s">
        <v>15</v>
      </c>
      <c r="J63" s="122" t="s">
        <v>49</v>
      </c>
      <c r="K63" s="9" t="s">
        <v>235</v>
      </c>
      <c r="L63" s="3">
        <v>45292</v>
      </c>
      <c r="M63" s="3">
        <v>45292</v>
      </c>
      <c r="N63" s="121" t="s">
        <v>17</v>
      </c>
      <c r="O63" s="123">
        <v>3.7130000000000001</v>
      </c>
      <c r="P63" s="124" t="s">
        <v>236</v>
      </c>
      <c r="Q63" s="124" t="s">
        <v>35</v>
      </c>
    </row>
    <row r="64" spans="1:17">
      <c r="A64" s="9" t="s">
        <v>166</v>
      </c>
      <c r="B64" s="121" t="s">
        <v>20</v>
      </c>
      <c r="C64" s="132" t="s">
        <v>29</v>
      </c>
      <c r="D64" s="9" t="s">
        <v>234</v>
      </c>
      <c r="E64" s="1" t="s">
        <v>233</v>
      </c>
      <c r="G64" s="144">
        <v>21333.33</v>
      </c>
      <c r="I64" s="132" t="s">
        <v>15</v>
      </c>
      <c r="J64" s="122" t="s">
        <v>49</v>
      </c>
      <c r="K64" s="9" t="s">
        <v>235</v>
      </c>
      <c r="L64" s="3">
        <v>45292</v>
      </c>
      <c r="M64" s="3">
        <v>45292</v>
      </c>
      <c r="N64" s="121" t="s">
        <v>17</v>
      </c>
      <c r="O64" s="123">
        <v>3.7130000000000001</v>
      </c>
      <c r="P64" s="124" t="s">
        <v>236</v>
      </c>
      <c r="Q64" s="124" t="s">
        <v>35</v>
      </c>
    </row>
    <row r="65" spans="1:17">
      <c r="A65" s="125" t="s">
        <v>129</v>
      </c>
      <c r="B65" s="121" t="s">
        <v>20</v>
      </c>
      <c r="C65" s="132" t="s">
        <v>29</v>
      </c>
      <c r="D65" s="9" t="s">
        <v>234</v>
      </c>
      <c r="E65" s="1" t="s">
        <v>233</v>
      </c>
      <c r="F65" s="144">
        <v>21333.33</v>
      </c>
      <c r="I65" s="132" t="s">
        <v>15</v>
      </c>
      <c r="J65" s="122" t="s">
        <v>49</v>
      </c>
      <c r="K65" s="9" t="s">
        <v>235</v>
      </c>
      <c r="L65" s="3">
        <v>45292</v>
      </c>
      <c r="M65" s="3">
        <v>45292</v>
      </c>
      <c r="N65" s="121" t="s">
        <v>17</v>
      </c>
      <c r="O65" s="123">
        <v>3.7130000000000001</v>
      </c>
      <c r="P65" s="124" t="s">
        <v>236</v>
      </c>
      <c r="Q65" s="124" t="s">
        <v>35</v>
      </c>
    </row>
    <row r="66" spans="1:17">
      <c r="A66" s="9" t="s">
        <v>167</v>
      </c>
      <c r="B66" s="121" t="s">
        <v>20</v>
      </c>
      <c r="C66" s="132" t="s">
        <v>29</v>
      </c>
      <c r="D66" s="9" t="s">
        <v>234</v>
      </c>
      <c r="E66" s="1" t="s">
        <v>233</v>
      </c>
      <c r="G66" s="53">
        <v>7936.81</v>
      </c>
      <c r="I66" s="132" t="s">
        <v>15</v>
      </c>
      <c r="J66" s="122" t="s">
        <v>49</v>
      </c>
      <c r="K66" s="9" t="s">
        <v>235</v>
      </c>
      <c r="L66" s="3">
        <v>45292</v>
      </c>
      <c r="M66" s="3">
        <v>45292</v>
      </c>
      <c r="N66" s="121" t="s">
        <v>17</v>
      </c>
      <c r="O66" s="123">
        <v>3.7130000000000001</v>
      </c>
      <c r="P66" s="124" t="s">
        <v>236</v>
      </c>
      <c r="Q66" s="124" t="s">
        <v>35</v>
      </c>
    </row>
    <row r="67" spans="1:17">
      <c r="A67" s="125" t="s">
        <v>129</v>
      </c>
      <c r="B67" s="121" t="s">
        <v>20</v>
      </c>
      <c r="C67" s="132" t="s">
        <v>29</v>
      </c>
      <c r="D67" s="9" t="s">
        <v>234</v>
      </c>
      <c r="E67" s="1" t="s">
        <v>233</v>
      </c>
      <c r="F67" s="53">
        <f>+G66</f>
        <v>7936.81</v>
      </c>
      <c r="I67" s="132" t="s">
        <v>15</v>
      </c>
      <c r="J67" s="122" t="s">
        <v>49</v>
      </c>
      <c r="K67" s="9" t="s">
        <v>235</v>
      </c>
      <c r="L67" s="3">
        <v>45292</v>
      </c>
      <c r="M67" s="3">
        <v>45292</v>
      </c>
      <c r="N67" s="121" t="s">
        <v>17</v>
      </c>
      <c r="O67" s="123">
        <v>3.7130000000000001</v>
      </c>
      <c r="P67" s="124" t="s">
        <v>236</v>
      </c>
      <c r="Q67" s="124" t="s">
        <v>35</v>
      </c>
    </row>
    <row r="68" spans="1:17">
      <c r="A68" s="128" t="s">
        <v>122</v>
      </c>
      <c r="B68" s="121" t="s">
        <v>20</v>
      </c>
      <c r="C68" s="132" t="s">
        <v>29</v>
      </c>
      <c r="D68" s="9" t="s">
        <v>238</v>
      </c>
      <c r="E68" s="1" t="s">
        <v>237</v>
      </c>
      <c r="G68" s="53">
        <v>205000</v>
      </c>
      <c r="I68" s="132" t="s">
        <v>15</v>
      </c>
      <c r="J68" s="122" t="s">
        <v>49</v>
      </c>
      <c r="K68" s="9" t="s">
        <v>239</v>
      </c>
      <c r="L68" s="3">
        <v>45292</v>
      </c>
      <c r="M68" s="3">
        <v>45292</v>
      </c>
      <c r="N68" s="121" t="s">
        <v>17</v>
      </c>
      <c r="O68" s="123">
        <v>3.7130000000000001</v>
      </c>
      <c r="P68" s="124" t="s">
        <v>240</v>
      </c>
      <c r="Q68" s="124" t="s">
        <v>35</v>
      </c>
    </row>
    <row r="69" spans="1:17">
      <c r="A69" s="125" t="s">
        <v>129</v>
      </c>
      <c r="B69" s="121" t="s">
        <v>20</v>
      </c>
      <c r="C69" s="132" t="s">
        <v>29</v>
      </c>
      <c r="D69" s="9" t="s">
        <v>238</v>
      </c>
      <c r="E69" s="1" t="s">
        <v>237</v>
      </c>
      <c r="F69" s="53">
        <v>205000</v>
      </c>
      <c r="I69" s="132" t="s">
        <v>15</v>
      </c>
      <c r="J69" s="122" t="s">
        <v>49</v>
      </c>
      <c r="K69" s="9" t="s">
        <v>239</v>
      </c>
      <c r="L69" s="3">
        <v>45292</v>
      </c>
      <c r="M69" s="3">
        <v>45292</v>
      </c>
      <c r="N69" s="121" t="s">
        <v>17</v>
      </c>
      <c r="O69" s="123">
        <v>3.7130000000000001</v>
      </c>
      <c r="P69" s="124" t="s">
        <v>240</v>
      </c>
      <c r="Q69" s="124" t="s">
        <v>35</v>
      </c>
    </row>
    <row r="70" spans="1:17">
      <c r="A70" s="9" t="s">
        <v>166</v>
      </c>
      <c r="B70" s="121" t="s">
        <v>20</v>
      </c>
      <c r="C70" s="132" t="s">
        <v>29</v>
      </c>
      <c r="D70" s="9" t="s">
        <v>238</v>
      </c>
      <c r="E70" s="1" t="s">
        <v>237</v>
      </c>
      <c r="F70" s="53">
        <v>31547.5</v>
      </c>
      <c r="I70" s="132" t="s">
        <v>15</v>
      </c>
      <c r="J70" s="122" t="s">
        <v>49</v>
      </c>
      <c r="K70" s="9" t="s">
        <v>241</v>
      </c>
      <c r="L70" s="3">
        <v>45292</v>
      </c>
      <c r="M70" s="3">
        <v>45292</v>
      </c>
      <c r="N70" s="121" t="s">
        <v>17</v>
      </c>
      <c r="O70" s="123">
        <v>3.7130000000000001</v>
      </c>
      <c r="P70" s="124" t="s">
        <v>240</v>
      </c>
      <c r="Q70" s="124" t="s">
        <v>35</v>
      </c>
    </row>
    <row r="71" spans="1:17">
      <c r="A71" s="125" t="s">
        <v>129</v>
      </c>
      <c r="B71" s="121" t="s">
        <v>20</v>
      </c>
      <c r="C71" s="132" t="s">
        <v>29</v>
      </c>
      <c r="D71" s="9" t="s">
        <v>238</v>
      </c>
      <c r="E71" s="1" t="s">
        <v>237</v>
      </c>
      <c r="G71" s="53">
        <v>31547.5</v>
      </c>
      <c r="I71" s="132" t="s">
        <v>15</v>
      </c>
      <c r="J71" s="122" t="s">
        <v>49</v>
      </c>
      <c r="K71" s="9" t="s">
        <v>241</v>
      </c>
      <c r="L71" s="3">
        <v>45292</v>
      </c>
      <c r="M71" s="3">
        <v>45292</v>
      </c>
      <c r="N71" s="121" t="s">
        <v>17</v>
      </c>
      <c r="O71" s="123">
        <v>3.7130000000000001</v>
      </c>
      <c r="P71" s="124" t="s">
        <v>240</v>
      </c>
      <c r="Q71" s="124" t="s">
        <v>35</v>
      </c>
    </row>
    <row r="72" spans="1:17">
      <c r="A72" s="9" t="s">
        <v>167</v>
      </c>
      <c r="B72" s="121" t="s">
        <v>20</v>
      </c>
      <c r="C72" s="132" t="s">
        <v>29</v>
      </c>
      <c r="D72" s="9" t="s">
        <v>238</v>
      </c>
      <c r="E72" s="1" t="s">
        <v>237</v>
      </c>
      <c r="G72" s="53">
        <v>31547.5</v>
      </c>
      <c r="I72" s="132" t="s">
        <v>15</v>
      </c>
      <c r="J72" s="122" t="s">
        <v>49</v>
      </c>
      <c r="K72" s="9" t="s">
        <v>241</v>
      </c>
      <c r="L72" s="3">
        <v>45292</v>
      </c>
      <c r="M72" s="3">
        <v>45292</v>
      </c>
      <c r="N72" s="121" t="s">
        <v>17</v>
      </c>
      <c r="O72" s="123">
        <v>3.7130000000000001</v>
      </c>
      <c r="P72" s="124" t="s">
        <v>240</v>
      </c>
      <c r="Q72" s="124" t="s">
        <v>35</v>
      </c>
    </row>
    <row r="73" spans="1:17">
      <c r="A73" s="125" t="s">
        <v>129</v>
      </c>
      <c r="B73" s="121" t="s">
        <v>20</v>
      </c>
      <c r="C73" s="132" t="s">
        <v>29</v>
      </c>
      <c r="D73" s="9" t="s">
        <v>238</v>
      </c>
      <c r="E73" s="1" t="s">
        <v>237</v>
      </c>
      <c r="F73" s="53">
        <v>31547.5</v>
      </c>
      <c r="I73" s="132" t="s">
        <v>15</v>
      </c>
      <c r="J73" s="122" t="s">
        <v>49</v>
      </c>
      <c r="K73" s="9" t="s">
        <v>241</v>
      </c>
      <c r="L73" s="3">
        <v>45292</v>
      </c>
      <c r="M73" s="3">
        <v>45292</v>
      </c>
      <c r="N73" s="121" t="s">
        <v>17</v>
      </c>
      <c r="O73" s="123">
        <v>3.7130000000000001</v>
      </c>
      <c r="P73" s="124" t="s">
        <v>240</v>
      </c>
      <c r="Q73" s="124" t="s">
        <v>35</v>
      </c>
    </row>
    <row r="74" spans="1:17" s="30" customFormat="1">
      <c r="A74" s="127" t="s">
        <v>122</v>
      </c>
      <c r="B74" s="168" t="s">
        <v>20</v>
      </c>
      <c r="C74" s="169" t="s">
        <v>27</v>
      </c>
      <c r="D74" s="170" t="s">
        <v>242</v>
      </c>
      <c r="E74" s="28" t="s">
        <v>243</v>
      </c>
      <c r="F74" s="159"/>
      <c r="G74" s="171">
        <v>57676.857057251211</v>
      </c>
      <c r="H74" s="28"/>
      <c r="I74" s="169" t="s">
        <v>15</v>
      </c>
      <c r="J74" s="172" t="s">
        <v>49</v>
      </c>
      <c r="K74" s="170" t="s">
        <v>244</v>
      </c>
      <c r="L74" s="173">
        <v>45292</v>
      </c>
      <c r="M74" s="173">
        <v>45292</v>
      </c>
      <c r="N74" s="168" t="s">
        <v>17</v>
      </c>
      <c r="O74" s="174">
        <v>3.7130000000000001</v>
      </c>
      <c r="P74" s="175" t="s">
        <v>245</v>
      </c>
      <c r="Q74" s="175" t="s">
        <v>35</v>
      </c>
    </row>
    <row r="75" spans="1:17" s="30" customFormat="1">
      <c r="A75" s="176" t="s">
        <v>129</v>
      </c>
      <c r="B75" s="168" t="s">
        <v>20</v>
      </c>
      <c r="C75" s="169" t="s">
        <v>27</v>
      </c>
      <c r="D75" s="170" t="s">
        <v>242</v>
      </c>
      <c r="E75" s="28" t="s">
        <v>243</v>
      </c>
      <c r="F75" s="171">
        <v>57676.857057251211</v>
      </c>
      <c r="G75" s="159"/>
      <c r="H75" s="28"/>
      <c r="I75" s="169" t="s">
        <v>15</v>
      </c>
      <c r="J75" s="172" t="s">
        <v>49</v>
      </c>
      <c r="K75" s="170" t="s">
        <v>244</v>
      </c>
      <c r="L75" s="173">
        <v>45292</v>
      </c>
      <c r="M75" s="173">
        <v>45292</v>
      </c>
      <c r="N75" s="168" t="s">
        <v>17</v>
      </c>
      <c r="O75" s="174">
        <v>3.7130000000000001</v>
      </c>
      <c r="P75" s="175" t="s">
        <v>245</v>
      </c>
      <c r="Q75" s="175" t="s">
        <v>35</v>
      </c>
    </row>
    <row r="76" spans="1:17" s="30" customFormat="1">
      <c r="A76" s="127" t="s">
        <v>166</v>
      </c>
      <c r="B76" s="168" t="s">
        <v>20</v>
      </c>
      <c r="C76" s="169" t="s">
        <v>27</v>
      </c>
      <c r="D76" s="170" t="s">
        <v>242</v>
      </c>
      <c r="E76" s="28" t="s">
        <v>243</v>
      </c>
      <c r="F76" s="159">
        <v>39852.959870724502</v>
      </c>
      <c r="G76" s="159"/>
      <c r="H76" s="28"/>
      <c r="I76" s="169" t="s">
        <v>15</v>
      </c>
      <c r="J76" s="172" t="s">
        <v>49</v>
      </c>
      <c r="K76" s="170" t="s">
        <v>244</v>
      </c>
      <c r="L76" s="173">
        <v>45292</v>
      </c>
      <c r="M76" s="173">
        <v>45292</v>
      </c>
      <c r="N76" s="168" t="s">
        <v>17</v>
      </c>
      <c r="O76" s="174">
        <v>3.7130000000000001</v>
      </c>
      <c r="P76" s="175" t="s">
        <v>245</v>
      </c>
      <c r="Q76" s="175" t="s">
        <v>35</v>
      </c>
    </row>
    <row r="77" spans="1:17" s="30" customFormat="1">
      <c r="A77" s="176" t="s">
        <v>129</v>
      </c>
      <c r="B77" s="168" t="s">
        <v>20</v>
      </c>
      <c r="C77" s="169" t="s">
        <v>27</v>
      </c>
      <c r="D77" s="170" t="s">
        <v>242</v>
      </c>
      <c r="E77" s="28" t="s">
        <v>243</v>
      </c>
      <c r="F77" s="159"/>
      <c r="G77" s="159">
        <v>39852.959870724502</v>
      </c>
      <c r="H77" s="28"/>
      <c r="I77" s="169" t="s">
        <v>15</v>
      </c>
      <c r="J77" s="172" t="s">
        <v>49</v>
      </c>
      <c r="K77" s="170" t="s">
        <v>244</v>
      </c>
      <c r="L77" s="173">
        <v>45292</v>
      </c>
      <c r="M77" s="173">
        <v>45292</v>
      </c>
      <c r="N77" s="168" t="s">
        <v>17</v>
      </c>
      <c r="O77" s="174">
        <v>3.7130000000000001</v>
      </c>
      <c r="P77" s="175" t="s">
        <v>245</v>
      </c>
      <c r="Q77" s="175" t="s">
        <v>35</v>
      </c>
    </row>
    <row r="78" spans="1:17" s="30" customFormat="1">
      <c r="A78" s="127" t="s">
        <v>167</v>
      </c>
      <c r="B78" s="168" t="s">
        <v>20</v>
      </c>
      <c r="C78" s="169" t="s">
        <v>27</v>
      </c>
      <c r="D78" s="170" t="s">
        <v>242</v>
      </c>
      <c r="E78" s="28" t="s">
        <v>243</v>
      </c>
      <c r="F78" s="159"/>
      <c r="G78" s="159">
        <v>39767.093994074879</v>
      </c>
      <c r="H78" s="28"/>
      <c r="I78" s="169" t="s">
        <v>15</v>
      </c>
      <c r="J78" s="172" t="s">
        <v>49</v>
      </c>
      <c r="K78" s="170" t="s">
        <v>244</v>
      </c>
      <c r="L78" s="173">
        <v>45292</v>
      </c>
      <c r="M78" s="173">
        <v>45292</v>
      </c>
      <c r="N78" s="168" t="s">
        <v>17</v>
      </c>
      <c r="O78" s="174">
        <v>3.7130000000000001</v>
      </c>
      <c r="P78" s="175" t="s">
        <v>245</v>
      </c>
      <c r="Q78" s="175" t="s">
        <v>35</v>
      </c>
    </row>
    <row r="79" spans="1:17" s="30" customFormat="1">
      <c r="A79" s="176" t="s">
        <v>129</v>
      </c>
      <c r="B79" s="168" t="s">
        <v>20</v>
      </c>
      <c r="C79" s="169" t="s">
        <v>27</v>
      </c>
      <c r="D79" s="170" t="s">
        <v>242</v>
      </c>
      <c r="E79" s="28" t="s">
        <v>243</v>
      </c>
      <c r="F79" s="159">
        <v>39767.093994074879</v>
      </c>
      <c r="G79" s="159"/>
      <c r="H79" s="28"/>
      <c r="I79" s="169" t="s">
        <v>15</v>
      </c>
      <c r="J79" s="172" t="s">
        <v>49</v>
      </c>
      <c r="K79" s="170" t="s">
        <v>244</v>
      </c>
      <c r="L79" s="173">
        <v>45292</v>
      </c>
      <c r="M79" s="173">
        <v>45292</v>
      </c>
      <c r="N79" s="168" t="s">
        <v>17</v>
      </c>
      <c r="O79" s="174">
        <v>3.7130000000000001</v>
      </c>
      <c r="P79" s="175" t="s">
        <v>245</v>
      </c>
      <c r="Q79" s="175" t="s">
        <v>35</v>
      </c>
    </row>
    <row r="80" spans="1:17" s="30" customFormat="1">
      <c r="A80" s="127" t="s">
        <v>122</v>
      </c>
      <c r="B80" s="168" t="s">
        <v>20</v>
      </c>
      <c r="C80" s="169" t="s">
        <v>29</v>
      </c>
      <c r="D80" s="170" t="s">
        <v>246</v>
      </c>
      <c r="E80" s="28" t="s">
        <v>247</v>
      </c>
      <c r="F80" s="159">
        <v>350000</v>
      </c>
      <c r="G80" s="159"/>
      <c r="H80" s="28"/>
      <c r="I80" s="169" t="s">
        <v>15</v>
      </c>
      <c r="J80" s="172" t="s">
        <v>49</v>
      </c>
      <c r="K80" s="170" t="s">
        <v>244</v>
      </c>
      <c r="L80" s="173">
        <v>45292</v>
      </c>
      <c r="M80" s="173">
        <v>45292</v>
      </c>
      <c r="N80" s="168" t="s">
        <v>17</v>
      </c>
      <c r="O80" s="174">
        <v>3.7130000000000001</v>
      </c>
      <c r="P80" s="175" t="s">
        <v>245</v>
      </c>
      <c r="Q80" s="175" t="s">
        <v>35</v>
      </c>
    </row>
    <row r="81" spans="1:17" s="30" customFormat="1">
      <c r="A81" s="176" t="s">
        <v>129</v>
      </c>
      <c r="B81" s="168" t="s">
        <v>20</v>
      </c>
      <c r="C81" s="169" t="s">
        <v>29</v>
      </c>
      <c r="D81" s="170" t="s">
        <v>246</v>
      </c>
      <c r="E81" s="28" t="s">
        <v>247</v>
      </c>
      <c r="F81" s="159"/>
      <c r="G81" s="159">
        <v>350000</v>
      </c>
      <c r="H81" s="28"/>
      <c r="I81" s="169" t="s">
        <v>15</v>
      </c>
      <c r="J81" s="172" t="s">
        <v>49</v>
      </c>
      <c r="K81" s="170" t="s">
        <v>244</v>
      </c>
      <c r="L81" s="173">
        <v>45292</v>
      </c>
      <c r="M81" s="173">
        <v>45292</v>
      </c>
      <c r="N81" s="168" t="s">
        <v>17</v>
      </c>
      <c r="O81" s="174">
        <v>3.7130000000000001</v>
      </c>
      <c r="P81" s="175" t="s">
        <v>245</v>
      </c>
      <c r="Q81" s="175" t="s">
        <v>35</v>
      </c>
    </row>
    <row r="82" spans="1:17">
      <c r="A82" s="128" t="s">
        <v>166</v>
      </c>
      <c r="B82" s="121" t="s">
        <v>20</v>
      </c>
      <c r="C82" s="132" t="s">
        <v>27</v>
      </c>
      <c r="D82" s="9" t="s">
        <v>248</v>
      </c>
      <c r="E82" s="1" t="s">
        <v>249</v>
      </c>
      <c r="G82" s="164">
        <v>1625</v>
      </c>
      <c r="I82" s="132" t="s">
        <v>15</v>
      </c>
      <c r="J82" s="122" t="s">
        <v>49</v>
      </c>
      <c r="K82" s="9" t="s">
        <v>250</v>
      </c>
      <c r="L82" s="3">
        <v>45292</v>
      </c>
      <c r="M82" s="3">
        <v>45292</v>
      </c>
      <c r="N82" s="121" t="s">
        <v>17</v>
      </c>
      <c r="O82" s="123">
        <v>3.7130000000000001</v>
      </c>
      <c r="P82" s="124" t="s">
        <v>251</v>
      </c>
      <c r="Q82" s="124" t="s">
        <v>35</v>
      </c>
    </row>
    <row r="83" spans="1:17">
      <c r="A83" s="127" t="s">
        <v>167</v>
      </c>
      <c r="B83" s="121" t="s">
        <v>20</v>
      </c>
      <c r="C83" s="132" t="s">
        <v>27</v>
      </c>
      <c r="D83" s="9" t="s">
        <v>248</v>
      </c>
      <c r="E83" s="1" t="s">
        <v>249</v>
      </c>
      <c r="F83" s="164">
        <v>1625</v>
      </c>
      <c r="I83" s="132" t="s">
        <v>15</v>
      </c>
      <c r="J83" s="122" t="s">
        <v>49</v>
      </c>
      <c r="K83" s="9" t="s">
        <v>250</v>
      </c>
      <c r="L83" s="3">
        <v>45292</v>
      </c>
      <c r="M83" s="3">
        <v>45292</v>
      </c>
      <c r="N83" s="121" t="s">
        <v>17</v>
      </c>
      <c r="O83" s="123">
        <v>3.7130000000000001</v>
      </c>
      <c r="P83" s="124" t="s">
        <v>251</v>
      </c>
      <c r="Q83" s="124" t="s">
        <v>35</v>
      </c>
    </row>
    <row r="84" spans="1:17">
      <c r="A84" s="9" t="s">
        <v>185</v>
      </c>
      <c r="B84" s="121" t="s">
        <v>20</v>
      </c>
      <c r="C84" s="132" t="s">
        <v>29</v>
      </c>
      <c r="D84" s="9" t="s">
        <v>252</v>
      </c>
      <c r="E84" s="1" t="s">
        <v>253</v>
      </c>
      <c r="G84" s="53">
        <f>7080-6000</f>
        <v>1080</v>
      </c>
      <c r="I84" s="132" t="s">
        <v>15</v>
      </c>
      <c r="J84" s="122" t="s">
        <v>49</v>
      </c>
      <c r="K84" s="9" t="s">
        <v>254</v>
      </c>
      <c r="L84" s="3">
        <v>45292</v>
      </c>
      <c r="M84" s="3">
        <v>45292</v>
      </c>
      <c r="N84" s="121" t="s">
        <v>17</v>
      </c>
      <c r="O84" s="123">
        <v>3.7130000000000001</v>
      </c>
      <c r="P84" s="124" t="s">
        <v>255</v>
      </c>
      <c r="Q84" s="124" t="s">
        <v>35</v>
      </c>
    </row>
    <row r="85" spans="1:17">
      <c r="A85" s="127" t="s">
        <v>167</v>
      </c>
      <c r="B85" s="121" t="s">
        <v>20</v>
      </c>
      <c r="C85" s="132" t="s">
        <v>29</v>
      </c>
      <c r="D85" s="9" t="s">
        <v>252</v>
      </c>
      <c r="E85" s="1" t="s">
        <v>253</v>
      </c>
      <c r="F85" s="53">
        <v>1092.93</v>
      </c>
      <c r="I85" s="132" t="s">
        <v>15</v>
      </c>
      <c r="J85" s="122" t="s">
        <v>49</v>
      </c>
      <c r="K85" s="9" t="s">
        <v>254</v>
      </c>
      <c r="L85" s="3">
        <v>45292</v>
      </c>
      <c r="M85" s="3">
        <v>45292</v>
      </c>
      <c r="N85" s="121" t="s">
        <v>17</v>
      </c>
      <c r="O85" s="123">
        <v>3.7130000000000001</v>
      </c>
      <c r="P85" s="124" t="s">
        <v>255</v>
      </c>
      <c r="Q85" s="124" t="s">
        <v>35</v>
      </c>
    </row>
    <row r="86" spans="1:17">
      <c r="A86" s="125" t="s">
        <v>129</v>
      </c>
      <c r="B86" s="121" t="s">
        <v>20</v>
      </c>
      <c r="C86" s="132" t="s">
        <v>29</v>
      </c>
      <c r="D86" s="9" t="s">
        <v>252</v>
      </c>
      <c r="E86" s="1" t="s">
        <v>253</v>
      </c>
      <c r="G86" s="53">
        <f>+F85-G84</f>
        <v>12.930000000000064</v>
      </c>
      <c r="I86" s="132" t="s">
        <v>15</v>
      </c>
      <c r="J86" s="122" t="s">
        <v>49</v>
      </c>
      <c r="K86" s="9" t="s">
        <v>254</v>
      </c>
      <c r="L86" s="3">
        <v>45292</v>
      </c>
      <c r="M86" s="3">
        <v>45292</v>
      </c>
      <c r="N86" s="121" t="s">
        <v>17</v>
      </c>
      <c r="O86" s="123">
        <v>3.7130000000000001</v>
      </c>
      <c r="P86" s="124" t="s">
        <v>255</v>
      </c>
      <c r="Q86" s="124" t="s">
        <v>35</v>
      </c>
    </row>
    <row r="87" spans="1:17">
      <c r="A87" s="127" t="s">
        <v>167</v>
      </c>
      <c r="B87" s="121" t="s">
        <v>20</v>
      </c>
      <c r="C87" s="132" t="s">
        <v>29</v>
      </c>
      <c r="D87" s="9" t="s">
        <v>257</v>
      </c>
      <c r="E87" s="1" t="s">
        <v>256</v>
      </c>
      <c r="F87" s="53">
        <v>28060.29</v>
      </c>
      <c r="I87" s="132" t="s">
        <v>15</v>
      </c>
      <c r="J87" s="122" t="s">
        <v>49</v>
      </c>
      <c r="K87" s="9" t="s">
        <v>258</v>
      </c>
      <c r="L87" s="3">
        <v>45292</v>
      </c>
      <c r="M87" s="3">
        <v>45292</v>
      </c>
      <c r="N87" s="121" t="s">
        <v>17</v>
      </c>
      <c r="O87" s="123">
        <v>3.7130000000000001</v>
      </c>
      <c r="P87" s="124" t="s">
        <v>259</v>
      </c>
      <c r="Q87" s="124" t="s">
        <v>35</v>
      </c>
    </row>
    <row r="88" spans="1:17">
      <c r="A88" s="125" t="s">
        <v>129</v>
      </c>
      <c r="B88" s="121" t="s">
        <v>20</v>
      </c>
      <c r="C88" s="132" t="s">
        <v>29</v>
      </c>
      <c r="D88" s="9" t="s">
        <v>257</v>
      </c>
      <c r="E88" s="1" t="s">
        <v>256</v>
      </c>
      <c r="G88" s="53">
        <v>28060.29</v>
      </c>
      <c r="I88" s="132" t="s">
        <v>15</v>
      </c>
      <c r="J88" s="122" t="s">
        <v>49</v>
      </c>
      <c r="K88" s="9" t="s">
        <v>258</v>
      </c>
      <c r="L88" s="3">
        <v>45292</v>
      </c>
      <c r="M88" s="3">
        <v>45292</v>
      </c>
      <c r="N88" s="121" t="s">
        <v>17</v>
      </c>
      <c r="O88" s="123">
        <v>3.7130000000000001</v>
      </c>
      <c r="P88" s="124" t="s">
        <v>259</v>
      </c>
      <c r="Q88" s="124" t="s">
        <v>35</v>
      </c>
    </row>
    <row r="89" spans="1:17">
      <c r="A89" s="127" t="s">
        <v>167</v>
      </c>
      <c r="B89" s="121" t="s">
        <v>20</v>
      </c>
      <c r="C89" s="132" t="s">
        <v>29</v>
      </c>
      <c r="D89" s="9" t="s">
        <v>260</v>
      </c>
      <c r="E89" s="1" t="s">
        <v>261</v>
      </c>
      <c r="F89" s="53">
        <v>14912.65</v>
      </c>
      <c r="I89" s="132" t="s">
        <v>15</v>
      </c>
      <c r="J89" s="122" t="s">
        <v>49</v>
      </c>
      <c r="K89" s="9" t="s">
        <v>262</v>
      </c>
      <c r="L89" s="3">
        <v>45292</v>
      </c>
      <c r="M89" s="3">
        <v>45292</v>
      </c>
      <c r="N89" s="121" t="s">
        <v>17</v>
      </c>
      <c r="O89" s="123">
        <v>3.7130000000000001</v>
      </c>
      <c r="P89" s="124" t="s">
        <v>263</v>
      </c>
      <c r="Q89" s="124" t="s">
        <v>35</v>
      </c>
    </row>
    <row r="90" spans="1:17">
      <c r="A90" s="125" t="s">
        <v>129</v>
      </c>
      <c r="B90" s="121" t="s">
        <v>20</v>
      </c>
      <c r="C90" s="132" t="s">
        <v>29</v>
      </c>
      <c r="D90" s="9" t="s">
        <v>260</v>
      </c>
      <c r="E90" s="1" t="s">
        <v>261</v>
      </c>
      <c r="G90" s="53">
        <v>14912.65</v>
      </c>
      <c r="I90" s="132" t="s">
        <v>15</v>
      </c>
      <c r="J90" s="122" t="s">
        <v>49</v>
      </c>
      <c r="K90" s="9" t="s">
        <v>262</v>
      </c>
      <c r="L90" s="3">
        <v>45292</v>
      </c>
      <c r="M90" s="3">
        <v>45292</v>
      </c>
      <c r="N90" s="121" t="s">
        <v>17</v>
      </c>
      <c r="O90" s="123">
        <v>3.7130000000000001</v>
      </c>
      <c r="P90" s="124" t="s">
        <v>263</v>
      </c>
      <c r="Q90" s="124" t="s">
        <v>35</v>
      </c>
    </row>
    <row r="91" spans="1:17">
      <c r="A91" s="9" t="s">
        <v>185</v>
      </c>
      <c r="B91" s="121" t="s">
        <v>20</v>
      </c>
      <c r="C91" s="132" t="s">
        <v>27</v>
      </c>
      <c r="D91" s="9" t="s">
        <v>264</v>
      </c>
      <c r="E91" s="1" t="s">
        <v>265</v>
      </c>
      <c r="F91" s="53">
        <v>7796.25</v>
      </c>
      <c r="I91" s="132" t="s">
        <v>15</v>
      </c>
      <c r="J91" s="122" t="s">
        <v>49</v>
      </c>
      <c r="K91" s="9" t="s">
        <v>266</v>
      </c>
      <c r="L91" s="3">
        <v>45292</v>
      </c>
      <c r="M91" s="3">
        <v>45292</v>
      </c>
      <c r="N91" s="121" t="s">
        <v>17</v>
      </c>
      <c r="O91" s="123">
        <v>3.7130000000000001</v>
      </c>
      <c r="P91" s="124" t="s">
        <v>267</v>
      </c>
      <c r="Q91" s="124" t="s">
        <v>35</v>
      </c>
    </row>
    <row r="92" spans="1:17">
      <c r="A92" s="125" t="s">
        <v>129</v>
      </c>
      <c r="B92" s="121" t="s">
        <v>20</v>
      </c>
      <c r="C92" s="132" t="s">
        <v>27</v>
      </c>
      <c r="D92" s="9" t="s">
        <v>264</v>
      </c>
      <c r="E92" s="1" t="s">
        <v>265</v>
      </c>
      <c r="G92" s="53">
        <v>7796.25</v>
      </c>
      <c r="I92" s="132" t="s">
        <v>15</v>
      </c>
      <c r="J92" s="122" t="s">
        <v>49</v>
      </c>
      <c r="K92" s="9" t="s">
        <v>266</v>
      </c>
      <c r="L92" s="3">
        <v>45292</v>
      </c>
      <c r="M92" s="3">
        <v>45292</v>
      </c>
      <c r="N92" s="121" t="s">
        <v>17</v>
      </c>
      <c r="O92" s="123">
        <v>3.7130000000000001</v>
      </c>
      <c r="P92" s="124" t="s">
        <v>267</v>
      </c>
      <c r="Q92" s="124" t="s">
        <v>35</v>
      </c>
    </row>
    <row r="93" spans="1:17">
      <c r="A93" s="9" t="s">
        <v>167</v>
      </c>
      <c r="B93" s="121" t="s">
        <v>20</v>
      </c>
      <c r="C93" s="132" t="s">
        <v>27</v>
      </c>
      <c r="D93" s="9" t="s">
        <v>264</v>
      </c>
      <c r="E93" s="1" t="s">
        <v>265</v>
      </c>
      <c r="G93" s="159">
        <v>7779.4532722865606</v>
      </c>
      <c r="I93" s="132" t="s">
        <v>15</v>
      </c>
      <c r="J93" s="122" t="s">
        <v>49</v>
      </c>
      <c r="K93" s="9" t="s">
        <v>266</v>
      </c>
      <c r="L93" s="3">
        <v>45292</v>
      </c>
      <c r="M93" s="3">
        <v>45292</v>
      </c>
      <c r="N93" s="121" t="s">
        <v>17</v>
      </c>
      <c r="O93" s="123">
        <v>3.7130000000000001</v>
      </c>
      <c r="P93" s="124" t="s">
        <v>267</v>
      </c>
      <c r="Q93" s="124" t="s">
        <v>35</v>
      </c>
    </row>
    <row r="94" spans="1:17">
      <c r="A94" s="125" t="s">
        <v>129</v>
      </c>
      <c r="B94" s="121" t="s">
        <v>20</v>
      </c>
      <c r="C94" s="132" t="s">
        <v>27</v>
      </c>
      <c r="D94" s="9" t="s">
        <v>264</v>
      </c>
      <c r="E94" s="1" t="s">
        <v>265</v>
      </c>
      <c r="F94" s="159">
        <v>7779.4532722865606</v>
      </c>
      <c r="I94" s="132" t="s">
        <v>15</v>
      </c>
      <c r="J94" s="122" t="s">
        <v>49</v>
      </c>
      <c r="K94" s="9" t="s">
        <v>266</v>
      </c>
      <c r="L94" s="3">
        <v>45292</v>
      </c>
      <c r="M94" s="3">
        <v>45292</v>
      </c>
      <c r="N94" s="121" t="s">
        <v>17</v>
      </c>
      <c r="O94" s="123">
        <v>3.7130000000000001</v>
      </c>
      <c r="P94" s="124" t="s">
        <v>267</v>
      </c>
      <c r="Q94" s="124" t="s">
        <v>35</v>
      </c>
    </row>
    <row r="95" spans="1:17">
      <c r="A95" s="9" t="s">
        <v>166</v>
      </c>
      <c r="B95" s="121" t="s">
        <v>20</v>
      </c>
      <c r="C95" s="132" t="s">
        <v>27</v>
      </c>
      <c r="D95" s="9" t="s">
        <v>268</v>
      </c>
      <c r="E95" s="1" t="s">
        <v>269</v>
      </c>
      <c r="F95" s="53">
        <v>11368.42</v>
      </c>
      <c r="I95" s="132" t="s">
        <v>15</v>
      </c>
      <c r="J95" s="122" t="s">
        <v>49</v>
      </c>
      <c r="K95" s="9" t="s">
        <v>270</v>
      </c>
      <c r="L95" s="3">
        <v>45292</v>
      </c>
      <c r="M95" s="3">
        <v>45292</v>
      </c>
      <c r="N95" s="121" t="s">
        <v>17</v>
      </c>
      <c r="O95" s="123">
        <v>3.7130000000000001</v>
      </c>
      <c r="P95" s="124" t="s">
        <v>271</v>
      </c>
      <c r="Q95" s="124" t="s">
        <v>35</v>
      </c>
    </row>
    <row r="96" spans="1:17">
      <c r="A96" s="125" t="s">
        <v>129</v>
      </c>
      <c r="B96" s="121" t="s">
        <v>20</v>
      </c>
      <c r="C96" s="132" t="s">
        <v>27</v>
      </c>
      <c r="D96" s="9" t="s">
        <v>268</v>
      </c>
      <c r="E96" s="1" t="s">
        <v>269</v>
      </c>
      <c r="G96" s="53">
        <v>11368.42</v>
      </c>
      <c r="I96" s="132" t="s">
        <v>15</v>
      </c>
      <c r="J96" s="122" t="s">
        <v>49</v>
      </c>
      <c r="K96" s="9" t="s">
        <v>270</v>
      </c>
      <c r="L96" s="3">
        <v>45292</v>
      </c>
      <c r="M96" s="3">
        <v>45292</v>
      </c>
      <c r="N96" s="121" t="s">
        <v>17</v>
      </c>
      <c r="O96" s="123">
        <v>3.7130000000000001</v>
      </c>
      <c r="P96" s="124" t="s">
        <v>271</v>
      </c>
      <c r="Q96" s="124" t="s">
        <v>35</v>
      </c>
    </row>
    <row r="97" spans="1:17">
      <c r="A97" s="9" t="s">
        <v>167</v>
      </c>
      <c r="B97" s="121" t="s">
        <v>20</v>
      </c>
      <c r="C97" s="132" t="s">
        <v>27</v>
      </c>
      <c r="D97" s="9" t="s">
        <v>268</v>
      </c>
      <c r="E97" s="1" t="s">
        <v>269</v>
      </c>
      <c r="G97" s="162">
        <v>11343.926743872878</v>
      </c>
      <c r="I97" s="132" t="s">
        <v>15</v>
      </c>
      <c r="J97" s="122" t="s">
        <v>49</v>
      </c>
      <c r="K97" s="9" t="s">
        <v>270</v>
      </c>
      <c r="L97" s="3">
        <v>45292</v>
      </c>
      <c r="M97" s="3">
        <v>45292</v>
      </c>
      <c r="N97" s="121" t="s">
        <v>17</v>
      </c>
      <c r="O97" s="123">
        <v>3.7130000000000001</v>
      </c>
      <c r="P97" s="124" t="s">
        <v>271</v>
      </c>
      <c r="Q97" s="124" t="s">
        <v>35</v>
      </c>
    </row>
    <row r="98" spans="1:17">
      <c r="A98" s="125" t="s">
        <v>129</v>
      </c>
      <c r="B98" s="121" t="s">
        <v>20</v>
      </c>
      <c r="C98" s="132" t="s">
        <v>27</v>
      </c>
      <c r="D98" s="9" t="s">
        <v>268</v>
      </c>
      <c r="E98" s="1" t="s">
        <v>269</v>
      </c>
      <c r="F98" s="162">
        <v>11343.926743872878</v>
      </c>
      <c r="I98" s="132" t="s">
        <v>15</v>
      </c>
      <c r="J98" s="122" t="s">
        <v>49</v>
      </c>
      <c r="K98" s="9" t="s">
        <v>270</v>
      </c>
      <c r="L98" s="3">
        <v>45292</v>
      </c>
      <c r="M98" s="3">
        <v>45292</v>
      </c>
      <c r="N98" s="121" t="s">
        <v>17</v>
      </c>
      <c r="O98" s="123">
        <v>3.7130000000000001</v>
      </c>
      <c r="P98" s="124" t="s">
        <v>271</v>
      </c>
      <c r="Q98" s="124" t="s">
        <v>35</v>
      </c>
    </row>
    <row r="99" spans="1:17">
      <c r="A99" s="127" t="s">
        <v>167</v>
      </c>
      <c r="B99" s="121" t="s">
        <v>20</v>
      </c>
      <c r="C99" s="132" t="s">
        <v>27</v>
      </c>
      <c r="D99" s="130" t="s">
        <v>115</v>
      </c>
      <c r="E99" s="130" t="s">
        <v>116</v>
      </c>
      <c r="G99" s="165">
        <v>23479.302450848369</v>
      </c>
      <c r="I99" s="132" t="s">
        <v>15</v>
      </c>
      <c r="J99" s="122" t="s">
        <v>49</v>
      </c>
      <c r="K99" s="9" t="s">
        <v>273</v>
      </c>
      <c r="L99" s="3">
        <v>45292</v>
      </c>
      <c r="M99" s="3">
        <v>45292</v>
      </c>
      <c r="N99" s="121" t="s">
        <v>17</v>
      </c>
      <c r="O99" s="123">
        <v>3.7130000000000001</v>
      </c>
      <c r="P99" s="124" t="s">
        <v>274</v>
      </c>
      <c r="Q99" s="124" t="s">
        <v>35</v>
      </c>
    </row>
    <row r="100" spans="1:17">
      <c r="A100" s="127" t="s">
        <v>272</v>
      </c>
      <c r="B100" s="121" t="s">
        <v>20</v>
      </c>
      <c r="C100" s="132" t="s">
        <v>27</v>
      </c>
      <c r="D100" s="130" t="s">
        <v>115</v>
      </c>
      <c r="E100" s="130" t="s">
        <v>116</v>
      </c>
      <c r="G100" s="165">
        <v>2444.7212496633447</v>
      </c>
      <c r="I100" s="132" t="s">
        <v>15</v>
      </c>
      <c r="J100" s="122" t="s">
        <v>49</v>
      </c>
      <c r="K100" s="9" t="s">
        <v>273</v>
      </c>
      <c r="L100" s="3">
        <v>45292</v>
      </c>
      <c r="M100" s="3">
        <v>45292</v>
      </c>
      <c r="N100" s="121" t="s">
        <v>17</v>
      </c>
      <c r="O100" s="123">
        <v>3.7130000000000001</v>
      </c>
      <c r="P100" s="124" t="s">
        <v>274</v>
      </c>
      <c r="Q100" s="124" t="s">
        <v>35</v>
      </c>
    </row>
    <row r="101" spans="1:17">
      <c r="A101" s="9" t="s">
        <v>127</v>
      </c>
      <c r="B101" s="121" t="s">
        <v>20</v>
      </c>
      <c r="C101" s="132" t="s">
        <v>27</v>
      </c>
      <c r="D101" s="130" t="s">
        <v>115</v>
      </c>
      <c r="E101" s="130" t="s">
        <v>116</v>
      </c>
      <c r="F101" s="166">
        <v>11000</v>
      </c>
      <c r="I101" s="132" t="s">
        <v>15</v>
      </c>
      <c r="J101" s="122" t="s">
        <v>49</v>
      </c>
      <c r="K101" s="9" t="s">
        <v>273</v>
      </c>
      <c r="L101" s="3">
        <v>45292</v>
      </c>
      <c r="M101" s="3">
        <v>45292</v>
      </c>
      <c r="N101" s="121" t="s">
        <v>17</v>
      </c>
      <c r="O101" s="123">
        <v>3.7130000000000001</v>
      </c>
      <c r="P101" s="124" t="s">
        <v>274</v>
      </c>
      <c r="Q101" s="124" t="s">
        <v>35</v>
      </c>
    </row>
    <row r="102" spans="1:17">
      <c r="A102" s="125" t="s">
        <v>129</v>
      </c>
      <c r="B102" s="121" t="s">
        <v>20</v>
      </c>
      <c r="C102" s="132" t="s">
        <v>27</v>
      </c>
      <c r="D102" s="130" t="s">
        <v>115</v>
      </c>
      <c r="E102" s="130" t="s">
        <v>116</v>
      </c>
      <c r="F102" s="53">
        <f>+G99+G100-F101</f>
        <v>14924.023700511712</v>
      </c>
      <c r="I102" s="132" t="s">
        <v>15</v>
      </c>
      <c r="J102" s="122" t="s">
        <v>49</v>
      </c>
      <c r="K102" s="9" t="s">
        <v>273</v>
      </c>
      <c r="L102" s="3">
        <v>45292</v>
      </c>
      <c r="M102" s="3">
        <v>45292</v>
      </c>
      <c r="N102" s="121" t="s">
        <v>17</v>
      </c>
      <c r="O102" s="123">
        <v>3.7130000000000001</v>
      </c>
      <c r="P102" s="124" t="s">
        <v>274</v>
      </c>
      <c r="Q102" s="124" t="s">
        <v>35</v>
      </c>
    </row>
    <row r="103" spans="1:17">
      <c r="A103" s="9" t="s">
        <v>166</v>
      </c>
      <c r="B103" s="121" t="s">
        <v>20</v>
      </c>
      <c r="C103" s="132" t="s">
        <v>27</v>
      </c>
      <c r="D103" s="9" t="s">
        <v>275</v>
      </c>
      <c r="E103" s="1" t="s">
        <v>276</v>
      </c>
      <c r="F103" s="53">
        <v>8666.67</v>
      </c>
      <c r="I103" s="132" t="s">
        <v>15</v>
      </c>
      <c r="J103" s="122" t="s">
        <v>49</v>
      </c>
      <c r="K103" s="9" t="s">
        <v>277</v>
      </c>
      <c r="L103" s="3">
        <v>45292</v>
      </c>
      <c r="M103" s="3">
        <v>45292</v>
      </c>
      <c r="N103" s="121" t="s">
        <v>17</v>
      </c>
      <c r="O103" s="123">
        <v>3.7130000000000001</v>
      </c>
      <c r="P103" s="124" t="s">
        <v>278</v>
      </c>
      <c r="Q103" s="124" t="s">
        <v>35</v>
      </c>
    </row>
    <row r="104" spans="1:17">
      <c r="A104" s="125" t="s">
        <v>129</v>
      </c>
      <c r="B104" s="121" t="s">
        <v>20</v>
      </c>
      <c r="C104" s="132" t="s">
        <v>27</v>
      </c>
      <c r="D104" s="9" t="s">
        <v>275</v>
      </c>
      <c r="E104" s="1" t="s">
        <v>276</v>
      </c>
      <c r="G104" s="53">
        <v>8666.67</v>
      </c>
      <c r="I104" s="132" t="s">
        <v>15</v>
      </c>
      <c r="J104" s="122" t="s">
        <v>49</v>
      </c>
      <c r="K104" s="9" t="s">
        <v>277</v>
      </c>
      <c r="L104" s="3">
        <v>45292</v>
      </c>
      <c r="M104" s="3">
        <v>45292</v>
      </c>
      <c r="N104" s="121" t="s">
        <v>17</v>
      </c>
      <c r="O104" s="123">
        <v>3.7130000000000001</v>
      </c>
      <c r="P104" s="124" t="s">
        <v>278</v>
      </c>
      <c r="Q104" s="124" t="s">
        <v>35</v>
      </c>
    </row>
    <row r="105" spans="1:17">
      <c r="A105" s="127" t="s">
        <v>167</v>
      </c>
      <c r="B105" s="121" t="s">
        <v>20</v>
      </c>
      <c r="C105" s="132" t="s">
        <v>27</v>
      </c>
      <c r="D105" s="9" t="s">
        <v>275</v>
      </c>
      <c r="E105" s="1" t="s">
        <v>276</v>
      </c>
      <c r="G105" s="53">
        <v>8496.65</v>
      </c>
      <c r="I105" s="132" t="s">
        <v>15</v>
      </c>
      <c r="J105" s="122" t="s">
        <v>49</v>
      </c>
      <c r="K105" s="9" t="s">
        <v>277</v>
      </c>
      <c r="L105" s="3">
        <v>45292</v>
      </c>
      <c r="M105" s="3">
        <v>45292</v>
      </c>
      <c r="N105" s="121" t="s">
        <v>17</v>
      </c>
      <c r="O105" s="123">
        <v>3.7130000000000001</v>
      </c>
      <c r="P105" s="124" t="s">
        <v>278</v>
      </c>
      <c r="Q105" s="124" t="s">
        <v>35</v>
      </c>
    </row>
    <row r="106" spans="1:17">
      <c r="A106" s="125" t="s">
        <v>129</v>
      </c>
      <c r="B106" s="121" t="s">
        <v>20</v>
      </c>
      <c r="C106" s="132" t="s">
        <v>27</v>
      </c>
      <c r="D106" s="9" t="s">
        <v>275</v>
      </c>
      <c r="E106" s="1" t="s">
        <v>276</v>
      </c>
      <c r="F106" s="53">
        <v>8496.65</v>
      </c>
      <c r="I106" s="132" t="s">
        <v>15</v>
      </c>
      <c r="J106" s="122" t="s">
        <v>49</v>
      </c>
      <c r="K106" s="9" t="s">
        <v>277</v>
      </c>
      <c r="L106" s="3">
        <v>45292</v>
      </c>
      <c r="M106" s="3">
        <v>45292</v>
      </c>
      <c r="N106" s="121" t="s">
        <v>17</v>
      </c>
      <c r="O106" s="123">
        <v>3.7130000000000001</v>
      </c>
      <c r="P106" s="124" t="s">
        <v>278</v>
      </c>
      <c r="Q106" s="124" t="s">
        <v>35</v>
      </c>
    </row>
    <row r="107" spans="1:17">
      <c r="A107" s="127" t="s">
        <v>167</v>
      </c>
      <c r="B107" s="121" t="s">
        <v>20</v>
      </c>
      <c r="C107" s="132" t="s">
        <v>27</v>
      </c>
      <c r="D107" s="9" t="s">
        <v>275</v>
      </c>
      <c r="E107" s="1" t="s">
        <v>276</v>
      </c>
      <c r="F107" s="53">
        <v>10537.72</v>
      </c>
      <c r="I107" s="132" t="s">
        <v>15</v>
      </c>
      <c r="J107" s="122" t="s">
        <v>49</v>
      </c>
      <c r="K107" s="9" t="s">
        <v>277</v>
      </c>
      <c r="L107" s="3">
        <v>45292</v>
      </c>
      <c r="M107" s="3">
        <v>45292</v>
      </c>
      <c r="N107" s="121" t="s">
        <v>17</v>
      </c>
      <c r="O107" s="123">
        <v>3.7130000000000001</v>
      </c>
      <c r="P107" s="124" t="s">
        <v>278</v>
      </c>
      <c r="Q107" s="124" t="s">
        <v>35</v>
      </c>
    </row>
    <row r="108" spans="1:17">
      <c r="A108" s="125" t="s">
        <v>129</v>
      </c>
      <c r="B108" s="121" t="s">
        <v>20</v>
      </c>
      <c r="C108" s="132" t="s">
        <v>27</v>
      </c>
      <c r="D108" s="9" t="s">
        <v>275</v>
      </c>
      <c r="E108" s="1" t="s">
        <v>276</v>
      </c>
      <c r="G108" s="53">
        <v>10537.72</v>
      </c>
      <c r="I108" s="132" t="s">
        <v>15</v>
      </c>
      <c r="J108" s="122" t="s">
        <v>49</v>
      </c>
      <c r="K108" s="9" t="s">
        <v>277</v>
      </c>
      <c r="L108" s="3">
        <v>45292</v>
      </c>
      <c r="M108" s="3">
        <v>45292</v>
      </c>
      <c r="N108" s="121" t="s">
        <v>17</v>
      </c>
      <c r="O108" s="123">
        <v>3.7130000000000001</v>
      </c>
      <c r="P108" s="124" t="s">
        <v>278</v>
      </c>
      <c r="Q108" s="124" t="s">
        <v>35</v>
      </c>
    </row>
    <row r="109" spans="1:17">
      <c r="A109" s="9" t="s">
        <v>166</v>
      </c>
      <c r="B109" s="121" t="s">
        <v>20</v>
      </c>
      <c r="C109" s="132" t="s">
        <v>27</v>
      </c>
      <c r="D109" s="9" t="s">
        <v>280</v>
      </c>
      <c r="E109" s="1" t="s">
        <v>279</v>
      </c>
      <c r="F109" s="53">
        <v>1875</v>
      </c>
      <c r="I109" s="132" t="s">
        <v>15</v>
      </c>
      <c r="J109" s="122" t="s">
        <v>49</v>
      </c>
      <c r="K109" s="9" t="s">
        <v>281</v>
      </c>
      <c r="L109" s="3">
        <v>45292</v>
      </c>
      <c r="M109" s="3">
        <v>45292</v>
      </c>
      <c r="N109" s="121" t="s">
        <v>17</v>
      </c>
      <c r="O109" s="123">
        <v>3.7130000000000001</v>
      </c>
      <c r="P109" s="124" t="s">
        <v>282</v>
      </c>
      <c r="Q109" s="124" t="s">
        <v>35</v>
      </c>
    </row>
    <row r="110" spans="1:17">
      <c r="A110" s="125" t="s">
        <v>129</v>
      </c>
      <c r="B110" s="121" t="s">
        <v>20</v>
      </c>
      <c r="C110" s="132" t="s">
        <v>27</v>
      </c>
      <c r="D110" s="9" t="s">
        <v>280</v>
      </c>
      <c r="E110" s="1" t="s">
        <v>279</v>
      </c>
      <c r="G110" s="53">
        <v>1875</v>
      </c>
      <c r="I110" s="132" t="s">
        <v>15</v>
      </c>
      <c r="J110" s="122" t="s">
        <v>49</v>
      </c>
      <c r="K110" s="9" t="s">
        <v>281</v>
      </c>
      <c r="L110" s="3">
        <v>45292</v>
      </c>
      <c r="M110" s="3">
        <v>45292</v>
      </c>
      <c r="N110" s="121" t="s">
        <v>17</v>
      </c>
      <c r="O110" s="123">
        <v>3.7130000000000001</v>
      </c>
      <c r="P110" s="124" t="s">
        <v>282</v>
      </c>
      <c r="Q110" s="124" t="s">
        <v>35</v>
      </c>
    </row>
    <row r="111" spans="1:17">
      <c r="A111" s="9" t="s">
        <v>167</v>
      </c>
      <c r="B111" s="121" t="s">
        <v>20</v>
      </c>
      <c r="C111" s="132" t="s">
        <v>27</v>
      </c>
      <c r="D111" s="9" t="s">
        <v>280</v>
      </c>
      <c r="E111" s="1" t="s">
        <v>279</v>
      </c>
      <c r="G111" s="53">
        <v>1858.84</v>
      </c>
      <c r="I111" s="132" t="s">
        <v>15</v>
      </c>
      <c r="J111" s="122" t="s">
        <v>49</v>
      </c>
      <c r="K111" s="9" t="s">
        <v>281</v>
      </c>
      <c r="L111" s="3">
        <v>45292</v>
      </c>
      <c r="M111" s="3">
        <v>45292</v>
      </c>
      <c r="N111" s="121" t="s">
        <v>17</v>
      </c>
      <c r="O111" s="123">
        <v>3.7130000000000001</v>
      </c>
      <c r="P111" s="124" t="s">
        <v>282</v>
      </c>
      <c r="Q111" s="124" t="s">
        <v>35</v>
      </c>
    </row>
    <row r="112" spans="1:17">
      <c r="A112" s="125" t="s">
        <v>129</v>
      </c>
      <c r="B112" s="121" t="s">
        <v>20</v>
      </c>
      <c r="C112" s="132" t="s">
        <v>27</v>
      </c>
      <c r="D112" s="9" t="s">
        <v>280</v>
      </c>
      <c r="E112" s="1" t="s">
        <v>279</v>
      </c>
      <c r="F112" s="53">
        <v>1858.84</v>
      </c>
      <c r="I112" s="132" t="s">
        <v>15</v>
      </c>
      <c r="J112" s="122" t="s">
        <v>49</v>
      </c>
      <c r="K112" s="9" t="s">
        <v>281</v>
      </c>
      <c r="L112" s="3">
        <v>45292</v>
      </c>
      <c r="M112" s="3">
        <v>45292</v>
      </c>
      <c r="N112" s="121" t="s">
        <v>17</v>
      </c>
      <c r="O112" s="123">
        <v>3.7130000000000001</v>
      </c>
      <c r="P112" s="124" t="s">
        <v>282</v>
      </c>
      <c r="Q112" s="124" t="s">
        <v>35</v>
      </c>
    </row>
    <row r="113" spans="1:17">
      <c r="A113" s="9" t="s">
        <v>167</v>
      </c>
      <c r="B113" s="121" t="s">
        <v>20</v>
      </c>
      <c r="C113" s="132" t="s">
        <v>27</v>
      </c>
      <c r="D113" s="9" t="s">
        <v>284</v>
      </c>
      <c r="E113" s="1" t="s">
        <v>283</v>
      </c>
      <c r="F113" s="145">
        <v>25264</v>
      </c>
      <c r="I113" s="132" t="s">
        <v>15</v>
      </c>
      <c r="J113" s="122" t="s">
        <v>49</v>
      </c>
      <c r="K113" s="9" t="s">
        <v>285</v>
      </c>
      <c r="L113" s="3">
        <v>45292</v>
      </c>
      <c r="M113" s="3">
        <v>45292</v>
      </c>
      <c r="N113" s="121" t="s">
        <v>17</v>
      </c>
      <c r="O113" s="123">
        <v>3.7130000000000001</v>
      </c>
      <c r="P113" s="124" t="s">
        <v>286</v>
      </c>
      <c r="Q113" s="124" t="s">
        <v>35</v>
      </c>
    </row>
    <row r="114" spans="1:17">
      <c r="A114" s="125" t="s">
        <v>166</v>
      </c>
      <c r="B114" s="121" t="s">
        <v>20</v>
      </c>
      <c r="C114" s="132" t="s">
        <v>27</v>
      </c>
      <c r="D114" s="9" t="s">
        <v>284</v>
      </c>
      <c r="E114" s="1" t="s">
        <v>283</v>
      </c>
      <c r="G114" s="145">
        <v>23685</v>
      </c>
      <c r="I114" s="132" t="s">
        <v>15</v>
      </c>
      <c r="J114" s="122" t="s">
        <v>49</v>
      </c>
      <c r="K114" s="9" t="s">
        <v>285</v>
      </c>
      <c r="L114" s="3">
        <v>45292</v>
      </c>
      <c r="M114" s="3">
        <v>45292</v>
      </c>
      <c r="N114" s="121" t="s">
        <v>17</v>
      </c>
      <c r="O114" s="123">
        <v>3.7130000000000001</v>
      </c>
      <c r="P114" s="124" t="s">
        <v>286</v>
      </c>
      <c r="Q114" s="124" t="s">
        <v>35</v>
      </c>
    </row>
    <row r="115" spans="1:17">
      <c r="A115" s="125" t="s">
        <v>129</v>
      </c>
      <c r="B115" s="121" t="s">
        <v>20</v>
      </c>
      <c r="C115" s="132" t="s">
        <v>27</v>
      </c>
      <c r="D115" s="9" t="s">
        <v>284</v>
      </c>
      <c r="E115" s="1" t="s">
        <v>283</v>
      </c>
      <c r="G115" s="53">
        <f>+F113-G114</f>
        <v>1579</v>
      </c>
      <c r="I115" s="132" t="s">
        <v>15</v>
      </c>
      <c r="J115" s="122" t="s">
        <v>49</v>
      </c>
      <c r="K115" s="9" t="s">
        <v>285</v>
      </c>
      <c r="L115" s="3">
        <v>45292</v>
      </c>
      <c r="M115" s="3">
        <v>45292</v>
      </c>
      <c r="N115" s="121" t="s">
        <v>17</v>
      </c>
      <c r="O115" s="123">
        <v>3.7130000000000001</v>
      </c>
      <c r="P115" s="124" t="s">
        <v>286</v>
      </c>
      <c r="Q115" s="124" t="s">
        <v>35</v>
      </c>
    </row>
    <row r="116" spans="1:17">
      <c r="A116" s="9" t="s">
        <v>122</v>
      </c>
      <c r="B116" s="121" t="s">
        <v>20</v>
      </c>
      <c r="C116" s="132" t="s">
        <v>27</v>
      </c>
      <c r="D116" s="9" t="s">
        <v>284</v>
      </c>
      <c r="E116" s="1" t="s">
        <v>283</v>
      </c>
      <c r="F116" s="53">
        <v>1579</v>
      </c>
      <c r="I116" s="132" t="s">
        <v>15</v>
      </c>
      <c r="J116" s="122" t="s">
        <v>49</v>
      </c>
      <c r="K116" s="9" t="s">
        <v>285</v>
      </c>
      <c r="L116" s="3">
        <v>45292</v>
      </c>
      <c r="M116" s="3">
        <v>45292</v>
      </c>
      <c r="N116" s="121" t="s">
        <v>17</v>
      </c>
      <c r="O116" s="123">
        <v>3.7130000000000001</v>
      </c>
      <c r="P116" s="124" t="s">
        <v>286</v>
      </c>
      <c r="Q116" s="124" t="s">
        <v>35</v>
      </c>
    </row>
    <row r="117" spans="1:17">
      <c r="A117" s="125" t="s">
        <v>129</v>
      </c>
      <c r="B117" s="121" t="s">
        <v>20</v>
      </c>
      <c r="C117" s="132" t="s">
        <v>27</v>
      </c>
      <c r="D117" s="9" t="s">
        <v>284</v>
      </c>
      <c r="E117" s="1" t="s">
        <v>283</v>
      </c>
      <c r="G117" s="53">
        <v>1579</v>
      </c>
      <c r="I117" s="132" t="s">
        <v>15</v>
      </c>
      <c r="J117" s="122" t="s">
        <v>49</v>
      </c>
      <c r="K117" s="9" t="s">
        <v>285</v>
      </c>
      <c r="L117" s="3">
        <v>45292</v>
      </c>
      <c r="M117" s="3">
        <v>45292</v>
      </c>
      <c r="N117" s="121" t="s">
        <v>17</v>
      </c>
      <c r="O117" s="123">
        <v>3.7130000000000001</v>
      </c>
      <c r="P117" s="124" t="s">
        <v>286</v>
      </c>
      <c r="Q117" s="124" t="s">
        <v>35</v>
      </c>
    </row>
    <row r="118" spans="1:17" s="154" customFormat="1">
      <c r="A118" s="146" t="s">
        <v>167</v>
      </c>
      <c r="B118" s="147" t="s">
        <v>20</v>
      </c>
      <c r="C118" s="132" t="s">
        <v>29</v>
      </c>
      <c r="D118" s="146" t="s">
        <v>287</v>
      </c>
      <c r="E118" s="148" t="s">
        <v>288</v>
      </c>
      <c r="F118" s="156"/>
      <c r="G118" s="156">
        <v>42776.894694317263</v>
      </c>
      <c r="H118" s="148"/>
      <c r="I118" s="149" t="s">
        <v>15</v>
      </c>
      <c r="J118" s="150" t="s">
        <v>49</v>
      </c>
      <c r="K118" s="146" t="s">
        <v>289</v>
      </c>
      <c r="L118" s="151">
        <v>45292</v>
      </c>
      <c r="M118" s="151">
        <v>45292</v>
      </c>
      <c r="N118" s="147" t="s">
        <v>17</v>
      </c>
      <c r="O118" s="152">
        <v>3.7130000000000001</v>
      </c>
      <c r="P118" s="153" t="s">
        <v>290</v>
      </c>
      <c r="Q118" s="153" t="s">
        <v>35</v>
      </c>
    </row>
    <row r="119" spans="1:17" s="154" customFormat="1">
      <c r="A119" s="155" t="s">
        <v>129</v>
      </c>
      <c r="B119" s="147" t="s">
        <v>20</v>
      </c>
      <c r="C119" s="132" t="s">
        <v>29</v>
      </c>
      <c r="D119" s="146" t="s">
        <v>287</v>
      </c>
      <c r="E119" s="148" t="s">
        <v>288</v>
      </c>
      <c r="F119" s="156">
        <v>42776.894694317263</v>
      </c>
      <c r="G119" s="156"/>
      <c r="H119" s="148"/>
      <c r="I119" s="149" t="s">
        <v>15</v>
      </c>
      <c r="J119" s="150" t="s">
        <v>49</v>
      </c>
      <c r="K119" s="146" t="s">
        <v>289</v>
      </c>
      <c r="L119" s="151">
        <v>45292</v>
      </c>
      <c r="M119" s="151">
        <v>45292</v>
      </c>
      <c r="N119" s="147" t="s">
        <v>17</v>
      </c>
      <c r="O119" s="152">
        <v>3.7130000000000001</v>
      </c>
      <c r="P119" s="153" t="s">
        <v>290</v>
      </c>
      <c r="Q119" s="153" t="s">
        <v>35</v>
      </c>
    </row>
    <row r="120" spans="1:17" s="154" customFormat="1">
      <c r="A120" s="146" t="s">
        <v>127</v>
      </c>
      <c r="B120" s="147" t="s">
        <v>20</v>
      </c>
      <c r="C120" s="132" t="s">
        <v>29</v>
      </c>
      <c r="D120" s="146" t="s">
        <v>287</v>
      </c>
      <c r="E120" s="148" t="s">
        <v>288</v>
      </c>
      <c r="F120" s="156">
        <v>83881.661729060099</v>
      </c>
      <c r="G120" s="156"/>
      <c r="H120" s="148"/>
      <c r="I120" s="149" t="s">
        <v>15</v>
      </c>
      <c r="J120" s="150" t="s">
        <v>49</v>
      </c>
      <c r="K120" s="146" t="s">
        <v>289</v>
      </c>
      <c r="L120" s="151">
        <v>45292</v>
      </c>
      <c r="M120" s="151">
        <v>45292</v>
      </c>
      <c r="N120" s="147" t="s">
        <v>17</v>
      </c>
      <c r="O120" s="152">
        <v>3.7130000000000001</v>
      </c>
      <c r="P120" s="153" t="s">
        <v>290</v>
      </c>
      <c r="Q120" s="153" t="s">
        <v>35</v>
      </c>
    </row>
    <row r="121" spans="1:17" s="154" customFormat="1">
      <c r="A121" s="155" t="s">
        <v>129</v>
      </c>
      <c r="B121" s="147" t="s">
        <v>20</v>
      </c>
      <c r="C121" s="132" t="s">
        <v>29</v>
      </c>
      <c r="D121" s="146" t="s">
        <v>287</v>
      </c>
      <c r="E121" s="148" t="s">
        <v>288</v>
      </c>
      <c r="F121" s="156"/>
      <c r="G121" s="156">
        <v>83881.661729060099</v>
      </c>
      <c r="H121" s="148"/>
      <c r="I121" s="149" t="s">
        <v>15</v>
      </c>
      <c r="J121" s="150" t="s">
        <v>49</v>
      </c>
      <c r="K121" s="146" t="s">
        <v>289</v>
      </c>
      <c r="L121" s="151">
        <v>45292</v>
      </c>
      <c r="M121" s="151">
        <v>45292</v>
      </c>
      <c r="N121" s="147" t="s">
        <v>17</v>
      </c>
      <c r="O121" s="152">
        <v>3.7130000000000001</v>
      </c>
      <c r="P121" s="153" t="s">
        <v>290</v>
      </c>
      <c r="Q121" s="153" t="s">
        <v>35</v>
      </c>
    </row>
    <row r="122" spans="1:17">
      <c r="A122" s="9" t="s">
        <v>166</v>
      </c>
      <c r="B122" s="147" t="s">
        <v>20</v>
      </c>
      <c r="C122" s="132" t="s">
        <v>29</v>
      </c>
      <c r="D122" s="146" t="s">
        <v>287</v>
      </c>
      <c r="E122" s="148" t="s">
        <v>288</v>
      </c>
      <c r="G122" s="163">
        <v>63929.7</v>
      </c>
      <c r="H122" s="148"/>
      <c r="I122" s="149" t="s">
        <v>15</v>
      </c>
      <c r="J122" s="150" t="s">
        <v>49</v>
      </c>
      <c r="K122" s="146" t="s">
        <v>289</v>
      </c>
      <c r="L122" s="151">
        <v>45292</v>
      </c>
      <c r="M122" s="151">
        <v>45292</v>
      </c>
      <c r="N122" s="147" t="s">
        <v>17</v>
      </c>
      <c r="O122" s="152">
        <v>3.7130000000000001</v>
      </c>
      <c r="P122" s="153" t="s">
        <v>290</v>
      </c>
      <c r="Q122" s="153" t="s">
        <v>35</v>
      </c>
    </row>
    <row r="123" spans="1:17">
      <c r="A123" s="155" t="s">
        <v>129</v>
      </c>
      <c r="B123" s="147" t="s">
        <v>20</v>
      </c>
      <c r="C123" s="132" t="s">
        <v>29</v>
      </c>
      <c r="D123" s="146" t="s">
        <v>287</v>
      </c>
      <c r="E123" s="148" t="s">
        <v>288</v>
      </c>
      <c r="F123" s="163">
        <v>63929.7</v>
      </c>
      <c r="H123" s="148"/>
      <c r="I123" s="149" t="s">
        <v>15</v>
      </c>
      <c r="J123" s="150" t="s">
        <v>49</v>
      </c>
      <c r="K123" s="146" t="s">
        <v>289</v>
      </c>
      <c r="L123" s="151">
        <v>45292</v>
      </c>
      <c r="M123" s="151">
        <v>45292</v>
      </c>
      <c r="N123" s="147" t="s">
        <v>17</v>
      </c>
      <c r="O123" s="152">
        <v>3.7130000000000001</v>
      </c>
      <c r="P123" s="153" t="s">
        <v>290</v>
      </c>
      <c r="Q123" s="153" t="s">
        <v>35</v>
      </c>
    </row>
    <row r="124" spans="1:17">
      <c r="A124" s="9" t="s">
        <v>122</v>
      </c>
      <c r="B124" s="147" t="s">
        <v>20</v>
      </c>
      <c r="C124" s="132" t="s">
        <v>29</v>
      </c>
      <c r="D124" s="9" t="s">
        <v>292</v>
      </c>
      <c r="E124" s="1" t="s">
        <v>291</v>
      </c>
      <c r="G124" s="167">
        <v>180000</v>
      </c>
      <c r="I124" s="149" t="s">
        <v>15</v>
      </c>
      <c r="J124" s="150" t="s">
        <v>49</v>
      </c>
      <c r="K124" s="146" t="s">
        <v>293</v>
      </c>
      <c r="L124" s="151">
        <v>45292</v>
      </c>
      <c r="M124" s="151">
        <v>45292</v>
      </c>
      <c r="N124" s="147" t="s">
        <v>17</v>
      </c>
      <c r="O124" s="152">
        <v>3.7130000000000001</v>
      </c>
      <c r="P124" s="153" t="s">
        <v>294</v>
      </c>
      <c r="Q124" s="153" t="s">
        <v>35</v>
      </c>
    </row>
    <row r="125" spans="1:17">
      <c r="A125" s="155" t="s">
        <v>129</v>
      </c>
      <c r="B125" s="147" t="s">
        <v>20</v>
      </c>
      <c r="C125" s="132" t="s">
        <v>29</v>
      </c>
      <c r="D125" s="9" t="s">
        <v>292</v>
      </c>
      <c r="E125" s="1" t="s">
        <v>291</v>
      </c>
      <c r="F125" s="167">
        <v>180000</v>
      </c>
      <c r="I125" s="149" t="s">
        <v>15</v>
      </c>
      <c r="J125" s="150" t="s">
        <v>49</v>
      </c>
      <c r="K125" s="146" t="s">
        <v>293</v>
      </c>
      <c r="L125" s="151">
        <v>45292</v>
      </c>
      <c r="M125" s="151">
        <v>45292</v>
      </c>
      <c r="N125" s="147" t="s">
        <v>17</v>
      </c>
      <c r="O125" s="152">
        <v>3.7130000000000001</v>
      </c>
      <c r="P125" s="153" t="s">
        <v>294</v>
      </c>
      <c r="Q125" s="153" t="s">
        <v>35</v>
      </c>
    </row>
    <row r="126" spans="1:17">
      <c r="A126" s="9" t="s">
        <v>167</v>
      </c>
      <c r="B126" s="147" t="s">
        <v>20</v>
      </c>
      <c r="C126" s="132" t="s">
        <v>29</v>
      </c>
      <c r="D126" s="9" t="s">
        <v>292</v>
      </c>
      <c r="E126" s="1" t="s">
        <v>291</v>
      </c>
      <c r="F126" s="53">
        <v>70208.179999999993</v>
      </c>
      <c r="I126" s="149" t="s">
        <v>15</v>
      </c>
      <c r="J126" s="150" t="s">
        <v>49</v>
      </c>
      <c r="K126" s="146" t="s">
        <v>293</v>
      </c>
      <c r="L126" s="151">
        <v>45292</v>
      </c>
      <c r="M126" s="151">
        <v>45292</v>
      </c>
      <c r="N126" s="147" t="s">
        <v>17</v>
      </c>
      <c r="O126" s="152">
        <v>3.7130000000000001</v>
      </c>
      <c r="P126" s="153" t="s">
        <v>294</v>
      </c>
      <c r="Q126" s="153" t="s">
        <v>35</v>
      </c>
    </row>
    <row r="127" spans="1:17">
      <c r="A127" s="155" t="s">
        <v>129</v>
      </c>
      <c r="B127" s="147" t="s">
        <v>20</v>
      </c>
      <c r="C127" s="132" t="s">
        <v>29</v>
      </c>
      <c r="D127" s="9" t="s">
        <v>292</v>
      </c>
      <c r="E127" s="1" t="s">
        <v>291</v>
      </c>
      <c r="G127" s="53">
        <v>70208.179999999993</v>
      </c>
      <c r="I127" s="149" t="s">
        <v>15</v>
      </c>
      <c r="J127" s="150" t="s">
        <v>49</v>
      </c>
      <c r="K127" s="146" t="s">
        <v>293</v>
      </c>
      <c r="L127" s="151">
        <v>45292</v>
      </c>
      <c r="M127" s="151">
        <v>45292</v>
      </c>
      <c r="N127" s="147" t="s">
        <v>17</v>
      </c>
      <c r="O127" s="152">
        <v>3.7130000000000001</v>
      </c>
      <c r="P127" s="153" t="s">
        <v>294</v>
      </c>
      <c r="Q127" s="153" t="s">
        <v>35</v>
      </c>
    </row>
    <row r="128" spans="1:17">
      <c r="A128" s="9" t="s">
        <v>127</v>
      </c>
      <c r="B128" s="147" t="s">
        <v>20</v>
      </c>
      <c r="C128" s="132" t="s">
        <v>29</v>
      </c>
      <c r="D128" s="9" t="s">
        <v>292</v>
      </c>
      <c r="E128" s="1" t="s">
        <v>291</v>
      </c>
      <c r="G128" s="53">
        <v>58133.46</v>
      </c>
      <c r="I128" s="149" t="s">
        <v>15</v>
      </c>
      <c r="J128" s="150" t="s">
        <v>49</v>
      </c>
      <c r="K128" s="146" t="s">
        <v>293</v>
      </c>
      <c r="L128" s="151">
        <v>45292</v>
      </c>
      <c r="M128" s="151">
        <v>45292</v>
      </c>
      <c r="N128" s="147" t="s">
        <v>17</v>
      </c>
      <c r="O128" s="152">
        <v>3.7130000000000001</v>
      </c>
      <c r="P128" s="153" t="s">
        <v>294</v>
      </c>
      <c r="Q128" s="153" t="s">
        <v>35</v>
      </c>
    </row>
    <row r="129" spans="1:17">
      <c r="A129" s="155" t="s">
        <v>129</v>
      </c>
      <c r="B129" s="147" t="s">
        <v>20</v>
      </c>
      <c r="C129" s="132" t="s">
        <v>29</v>
      </c>
      <c r="D129" s="9" t="s">
        <v>292</v>
      </c>
      <c r="E129" s="1" t="s">
        <v>291</v>
      </c>
      <c r="F129" s="53">
        <v>58105.760000000002</v>
      </c>
      <c r="I129" s="149" t="s">
        <v>15</v>
      </c>
      <c r="J129" s="150" t="s">
        <v>49</v>
      </c>
      <c r="K129" s="146" t="s">
        <v>293</v>
      </c>
      <c r="L129" s="151">
        <v>45292</v>
      </c>
      <c r="M129" s="151">
        <v>45292</v>
      </c>
      <c r="N129" s="147" t="s">
        <v>17</v>
      </c>
      <c r="O129" s="152">
        <v>3.7130000000000001</v>
      </c>
      <c r="P129" s="153" t="s">
        <v>294</v>
      </c>
      <c r="Q129" s="153" t="s">
        <v>35</v>
      </c>
    </row>
  </sheetData>
  <autoFilter ref="A1:R11" xr:uid="{B254E1A3-81A5-4B74-9D6D-F356B382EE4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13EFB58-35DE-4F9B-B0BA-3EA73E8EBC21}">
          <x14:formula1>
            <xm:f>Tablas!$F$12:$F$18</xm:f>
          </x14:formula1>
          <xm:sqref>C1:C1048576</xm:sqref>
        </x14:dataValidation>
        <x14:dataValidation type="list" allowBlank="1" showInputMessage="1" showErrorMessage="1" xr:uid="{74D3DA1E-41AB-485F-8EED-961D45FDC9CC}">
          <x14:formula1>
            <xm:f>Tablas!$G$2</xm:f>
          </x14:formula1>
          <xm:sqref>Q1:Q1048576</xm:sqref>
        </x14:dataValidation>
        <x14:dataValidation type="list" allowBlank="1" showInputMessage="1" showErrorMessage="1" xr:uid="{FBE78F18-4B82-4A67-84D1-BB405DDDFB2D}">
          <x14:formula1>
            <xm:f>Tablas!$D$2:$D$4</xm:f>
          </x14:formula1>
          <xm:sqref>N1:N1048576</xm:sqref>
        </x14:dataValidation>
        <x14:dataValidation type="list" allowBlank="1" showInputMessage="1" showErrorMessage="1" xr:uid="{5A41F897-4AD5-4C80-9BF2-50EC20BCC3CF}">
          <x14:formula1>
            <xm:f>Tablas!$B$2:$B$73</xm:f>
          </x14:formula1>
          <xm:sqref>I1:I1048576</xm:sqref>
        </x14:dataValidation>
        <x14:dataValidation type="list" allowBlank="1" showInputMessage="1" showErrorMessage="1" xr:uid="{4ED01DF4-91CA-4F3A-9381-8F2B62596C1E}">
          <x14:formula1>
            <xm:f>Tablas!$F$2:$F$9</xm:f>
          </x14:formula1>
          <xm:sqref>B1:B1048576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5348A-247C-4B8E-A427-8E15EC08129E}">
  <sheetPr>
    <tabColor rgb="FFFF0000"/>
  </sheetPr>
  <dimension ref="A1:Q24"/>
  <sheetViews>
    <sheetView zoomScale="70" zoomScaleNormal="70" workbookViewId="0">
      <selection activeCell="D29" sqref="D29"/>
    </sheetView>
  </sheetViews>
  <sheetFormatPr baseColWidth="10" defaultColWidth="10.85546875" defaultRowHeight="15"/>
  <cols>
    <col min="1" max="1" width="11" style="9" customWidth="1"/>
    <col min="2" max="2" width="11.28515625" style="1" customWidth="1"/>
    <col min="3" max="3" width="8.85546875" style="1" customWidth="1"/>
    <col min="4" max="4" width="11.5703125" style="9" customWidth="1"/>
    <col min="5" max="5" width="31.42578125" style="1" customWidth="1"/>
    <col min="6" max="6" width="13.5703125" style="88" customWidth="1"/>
    <col min="7" max="7" width="11.140625" style="53" customWidth="1"/>
    <col min="8" max="8" width="2.7109375" style="1" customWidth="1"/>
    <col min="9" max="9" width="9.42578125" style="1" customWidth="1"/>
    <col min="10" max="10" width="8.140625" style="1" customWidth="1"/>
    <col min="11" max="11" width="8.140625" style="9" customWidth="1"/>
    <col min="12" max="12" width="10.85546875" style="100" customWidth="1"/>
    <col min="13" max="13" width="11.7109375" style="100" customWidth="1"/>
    <col min="14" max="14" width="10.85546875" style="1"/>
    <col min="15" max="15" width="8.28515625" style="4" customWidth="1"/>
    <col min="16" max="16" width="17" customWidth="1"/>
    <col min="17" max="17" width="16.5703125" bestFit="1" customWidth="1"/>
  </cols>
  <sheetData>
    <row r="1" spans="1:17">
      <c r="A1" s="9" t="s">
        <v>0</v>
      </c>
      <c r="B1" s="5" t="s">
        <v>1</v>
      </c>
      <c r="C1" s="5" t="s">
        <v>25</v>
      </c>
      <c r="D1" s="7" t="s">
        <v>2</v>
      </c>
      <c r="E1" s="5" t="s">
        <v>24</v>
      </c>
      <c r="F1" s="76" t="s">
        <v>3</v>
      </c>
      <c r="G1" s="98" t="s">
        <v>4</v>
      </c>
      <c r="H1" s="5" t="s">
        <v>5</v>
      </c>
      <c r="I1" s="5" t="s">
        <v>6</v>
      </c>
      <c r="J1" s="5" t="s">
        <v>7</v>
      </c>
      <c r="K1" s="7" t="s">
        <v>8</v>
      </c>
      <c r="L1" s="99" t="s">
        <v>9</v>
      </c>
      <c r="M1" s="99" t="s">
        <v>10</v>
      </c>
      <c r="N1" s="5" t="s">
        <v>11</v>
      </c>
      <c r="O1" s="14" t="s">
        <v>12</v>
      </c>
      <c r="P1" s="10" t="s">
        <v>33</v>
      </c>
      <c r="Q1" s="10" t="s">
        <v>34</v>
      </c>
    </row>
    <row r="2" spans="1:17" ht="15.75" thickBot="1">
      <c r="A2" s="114" t="s">
        <v>142</v>
      </c>
      <c r="B2" s="1" t="s">
        <v>20</v>
      </c>
      <c r="C2" s="1" t="s">
        <v>27</v>
      </c>
      <c r="D2" s="9" t="s">
        <v>143</v>
      </c>
      <c r="E2" s="1" t="s">
        <v>144</v>
      </c>
      <c r="G2" s="109">
        <v>18473.68</v>
      </c>
      <c r="I2" s="102" t="s">
        <v>15</v>
      </c>
      <c r="J2" s="110" t="s">
        <v>126</v>
      </c>
      <c r="K2" s="110" t="s">
        <v>145</v>
      </c>
      <c r="L2" s="111">
        <v>45138</v>
      </c>
      <c r="M2" s="111">
        <v>45138</v>
      </c>
      <c r="N2" s="1" t="s">
        <v>16</v>
      </c>
      <c r="O2" s="69">
        <v>1</v>
      </c>
      <c r="P2" s="70" t="s">
        <v>165</v>
      </c>
      <c r="Q2" s="70" t="s">
        <v>35</v>
      </c>
    </row>
    <row r="3" spans="1:17" ht="15.75" thickBot="1">
      <c r="A3" s="101" t="s">
        <v>146</v>
      </c>
      <c r="B3" s="1" t="s">
        <v>20</v>
      </c>
      <c r="C3" s="1" t="s">
        <v>27</v>
      </c>
      <c r="D3" s="110" t="s">
        <v>143</v>
      </c>
      <c r="E3" s="110" t="s">
        <v>144</v>
      </c>
      <c r="F3" s="109">
        <v>18473.68</v>
      </c>
      <c r="I3" s="102" t="s">
        <v>15</v>
      </c>
      <c r="J3" s="110" t="s">
        <v>126</v>
      </c>
      <c r="K3" s="110" t="s">
        <v>145</v>
      </c>
      <c r="L3" s="111">
        <v>45138</v>
      </c>
      <c r="M3" s="111">
        <v>45138</v>
      </c>
      <c r="N3" s="1" t="s">
        <v>16</v>
      </c>
      <c r="O3" s="69">
        <v>1</v>
      </c>
      <c r="P3" s="70" t="s">
        <v>165</v>
      </c>
      <c r="Q3" s="70" t="s">
        <v>35</v>
      </c>
    </row>
    <row r="4" spans="1:17" ht="15.75" thickBot="1">
      <c r="A4" s="115" t="s">
        <v>147</v>
      </c>
      <c r="B4" s="1" t="s">
        <v>20</v>
      </c>
      <c r="C4" s="1" t="s">
        <v>27</v>
      </c>
      <c r="D4" s="110" t="s">
        <v>143</v>
      </c>
      <c r="E4" s="110" t="s">
        <v>144</v>
      </c>
      <c r="F4" s="88">
        <v>10000</v>
      </c>
      <c r="I4" s="102" t="s">
        <v>15</v>
      </c>
      <c r="J4" s="110" t="s">
        <v>126</v>
      </c>
      <c r="K4" s="110" t="s">
        <v>148</v>
      </c>
      <c r="L4" s="111">
        <v>45223</v>
      </c>
      <c r="M4" s="111">
        <v>45223</v>
      </c>
      <c r="N4" s="1" t="s">
        <v>16</v>
      </c>
      <c r="O4" s="69">
        <v>1</v>
      </c>
      <c r="P4" s="70" t="s">
        <v>165</v>
      </c>
      <c r="Q4" s="70" t="s">
        <v>35</v>
      </c>
    </row>
    <row r="5" spans="1:17" ht="15.75" thickBot="1">
      <c r="A5" s="101" t="s">
        <v>146</v>
      </c>
      <c r="B5" s="1" t="s">
        <v>20</v>
      </c>
      <c r="C5" s="1" t="s">
        <v>27</v>
      </c>
      <c r="D5" s="110" t="s">
        <v>143</v>
      </c>
      <c r="E5" s="110" t="s">
        <v>144</v>
      </c>
      <c r="G5" s="88">
        <v>10000</v>
      </c>
      <c r="I5" s="102" t="s">
        <v>15</v>
      </c>
      <c r="J5" s="110" t="s">
        <v>126</v>
      </c>
      <c r="K5" s="110" t="s">
        <v>148</v>
      </c>
      <c r="L5" s="111">
        <v>45223</v>
      </c>
      <c r="M5" s="111">
        <v>45223</v>
      </c>
      <c r="N5" s="1" t="s">
        <v>16</v>
      </c>
      <c r="O5" s="69">
        <v>1</v>
      </c>
      <c r="P5" s="70" t="s">
        <v>165</v>
      </c>
      <c r="Q5" s="70" t="s">
        <v>35</v>
      </c>
    </row>
    <row r="6" spans="1:17" ht="15.75" thickBot="1">
      <c r="A6" s="114" t="s">
        <v>142</v>
      </c>
      <c r="B6" s="1" t="s">
        <v>20</v>
      </c>
      <c r="C6" s="1" t="s">
        <v>27</v>
      </c>
      <c r="D6" s="110" t="s">
        <v>130</v>
      </c>
      <c r="E6" s="110" t="s">
        <v>131</v>
      </c>
      <c r="G6" s="53">
        <v>29250</v>
      </c>
      <c r="I6" s="102" t="s">
        <v>15</v>
      </c>
      <c r="J6" s="110" t="s">
        <v>126</v>
      </c>
      <c r="K6" s="110" t="s">
        <v>150</v>
      </c>
      <c r="L6" s="111">
        <v>45169</v>
      </c>
      <c r="M6" s="111">
        <v>45169</v>
      </c>
      <c r="N6" s="1" t="s">
        <v>16</v>
      </c>
      <c r="O6" s="69">
        <v>1</v>
      </c>
      <c r="P6" s="70" t="s">
        <v>165</v>
      </c>
      <c r="Q6" s="70" t="s">
        <v>35</v>
      </c>
    </row>
    <row r="7" spans="1:17" ht="15.75" thickBot="1">
      <c r="A7" s="101" t="s">
        <v>146</v>
      </c>
      <c r="B7" s="1" t="s">
        <v>20</v>
      </c>
      <c r="C7" s="1" t="s">
        <v>27</v>
      </c>
      <c r="D7" s="110" t="s">
        <v>130</v>
      </c>
      <c r="E7" s="110" t="s">
        <v>131</v>
      </c>
      <c r="F7" s="53">
        <v>29250</v>
      </c>
      <c r="I7" s="102" t="s">
        <v>15</v>
      </c>
      <c r="J7" s="110" t="s">
        <v>126</v>
      </c>
      <c r="K7" s="110" t="s">
        <v>150</v>
      </c>
      <c r="L7" s="111">
        <v>45169</v>
      </c>
      <c r="M7" s="111">
        <v>45169</v>
      </c>
      <c r="N7" s="1" t="s">
        <v>16</v>
      </c>
      <c r="O7" s="69">
        <v>1</v>
      </c>
      <c r="P7" s="70" t="s">
        <v>165</v>
      </c>
      <c r="Q7" s="70" t="s">
        <v>35</v>
      </c>
    </row>
    <row r="8" spans="1:17" ht="15.75" thickBot="1">
      <c r="A8" s="115" t="s">
        <v>149</v>
      </c>
      <c r="B8" s="1" t="s">
        <v>20</v>
      </c>
      <c r="C8" s="1" t="s">
        <v>29</v>
      </c>
      <c r="D8" s="110" t="s">
        <v>151</v>
      </c>
      <c r="E8" s="110" t="s">
        <v>152</v>
      </c>
      <c r="G8" s="110">
        <v>21450</v>
      </c>
      <c r="I8" s="102" t="s">
        <v>15</v>
      </c>
      <c r="J8" s="110" t="s">
        <v>51</v>
      </c>
      <c r="K8" s="110" t="s">
        <v>153</v>
      </c>
      <c r="L8" s="111">
        <v>45322</v>
      </c>
      <c r="M8" s="111">
        <v>45322</v>
      </c>
      <c r="N8" s="1" t="s">
        <v>16</v>
      </c>
      <c r="O8" s="69">
        <v>1</v>
      </c>
      <c r="P8" s="70" t="s">
        <v>165</v>
      </c>
      <c r="Q8" s="70" t="s">
        <v>35</v>
      </c>
    </row>
    <row r="9" spans="1:17" ht="15.75" thickBot="1">
      <c r="A9" s="101" t="s">
        <v>146</v>
      </c>
      <c r="B9" s="1" t="s">
        <v>20</v>
      </c>
      <c r="C9" s="1" t="s">
        <v>29</v>
      </c>
      <c r="D9" s="110" t="s">
        <v>151</v>
      </c>
      <c r="E9" s="110" t="s">
        <v>152</v>
      </c>
      <c r="F9" s="110">
        <v>21450</v>
      </c>
      <c r="I9" s="102" t="s">
        <v>15</v>
      </c>
      <c r="J9" s="110" t="s">
        <v>51</v>
      </c>
      <c r="K9" s="110" t="s">
        <v>153</v>
      </c>
      <c r="L9" s="111">
        <v>45322</v>
      </c>
      <c r="M9" s="111">
        <v>45322</v>
      </c>
      <c r="N9" s="1" t="s">
        <v>16</v>
      </c>
      <c r="O9" s="69">
        <v>1</v>
      </c>
      <c r="P9" s="70" t="s">
        <v>165</v>
      </c>
      <c r="Q9" s="70" t="s">
        <v>35</v>
      </c>
    </row>
    <row r="10" spans="1:17">
      <c r="A10" s="116" t="s">
        <v>147</v>
      </c>
      <c r="B10" s="1" t="s">
        <v>20</v>
      </c>
      <c r="C10" s="1" t="s">
        <v>27</v>
      </c>
      <c r="D10" s="112" t="s">
        <v>132</v>
      </c>
      <c r="E10" s="112" t="s">
        <v>133</v>
      </c>
      <c r="F10" s="112">
        <v>9266.7999999999993</v>
      </c>
      <c r="I10" s="102" t="s">
        <v>15</v>
      </c>
      <c r="J10" s="112" t="s">
        <v>51</v>
      </c>
      <c r="K10" s="112" t="s">
        <v>154</v>
      </c>
      <c r="L10" s="113">
        <v>45322</v>
      </c>
      <c r="M10" s="113">
        <v>45322</v>
      </c>
      <c r="N10" s="1" t="s">
        <v>16</v>
      </c>
      <c r="O10" s="69">
        <v>1</v>
      </c>
      <c r="P10" s="70" t="s">
        <v>165</v>
      </c>
      <c r="Q10" s="70" t="s">
        <v>35</v>
      </c>
    </row>
    <row r="11" spans="1:17">
      <c r="A11" s="101" t="s">
        <v>146</v>
      </c>
      <c r="B11" s="1" t="s">
        <v>20</v>
      </c>
      <c r="C11" s="1" t="s">
        <v>27</v>
      </c>
      <c r="D11" s="112" t="s">
        <v>132</v>
      </c>
      <c r="E11" s="112" t="s">
        <v>133</v>
      </c>
      <c r="G11" s="112">
        <v>9266.7999999999993</v>
      </c>
      <c r="I11" s="102" t="s">
        <v>15</v>
      </c>
      <c r="J11" s="112" t="s">
        <v>51</v>
      </c>
      <c r="K11" s="112" t="s">
        <v>154</v>
      </c>
      <c r="L11" s="113">
        <v>45322</v>
      </c>
      <c r="M11" s="113">
        <v>45322</v>
      </c>
      <c r="N11" s="1" t="s">
        <v>16</v>
      </c>
      <c r="O11" s="69">
        <v>1</v>
      </c>
      <c r="P11" s="70" t="s">
        <v>165</v>
      </c>
      <c r="Q11" s="70" t="s">
        <v>35</v>
      </c>
    </row>
    <row r="12" spans="1:17" ht="15.75" thickBot="1">
      <c r="A12" s="117" t="s">
        <v>142</v>
      </c>
      <c r="B12" s="1" t="s">
        <v>20</v>
      </c>
      <c r="C12" s="1" t="s">
        <v>27</v>
      </c>
      <c r="D12" s="110" t="s">
        <v>132</v>
      </c>
      <c r="E12" s="110" t="s">
        <v>133</v>
      </c>
      <c r="G12">
        <v>37973.68</v>
      </c>
      <c r="I12" s="102" t="s">
        <v>15</v>
      </c>
      <c r="J12" s="110" t="s">
        <v>126</v>
      </c>
      <c r="K12" s="110" t="s">
        <v>155</v>
      </c>
      <c r="L12" s="111">
        <v>45199</v>
      </c>
      <c r="M12" s="111">
        <v>45199</v>
      </c>
      <c r="N12" s="1" t="s">
        <v>16</v>
      </c>
      <c r="O12" s="69">
        <v>1</v>
      </c>
      <c r="P12" s="70" t="s">
        <v>165</v>
      </c>
      <c r="Q12" s="70" t="s">
        <v>35</v>
      </c>
    </row>
    <row r="13" spans="1:17" ht="15.75" thickBot="1">
      <c r="A13" s="101" t="s">
        <v>146</v>
      </c>
      <c r="B13" s="1" t="s">
        <v>20</v>
      </c>
      <c r="C13" s="1" t="s">
        <v>27</v>
      </c>
      <c r="D13" s="110" t="s">
        <v>132</v>
      </c>
      <c r="E13" s="110" t="s">
        <v>133</v>
      </c>
      <c r="F13">
        <v>37973.68</v>
      </c>
      <c r="I13" s="102" t="s">
        <v>15</v>
      </c>
      <c r="J13" s="110" t="s">
        <v>126</v>
      </c>
      <c r="K13" s="110" t="s">
        <v>155</v>
      </c>
      <c r="L13" s="111">
        <v>45199</v>
      </c>
      <c r="M13" s="111">
        <v>45199</v>
      </c>
      <c r="N13" s="1" t="s">
        <v>16</v>
      </c>
      <c r="O13" s="69">
        <v>1</v>
      </c>
      <c r="P13" s="70" t="s">
        <v>165</v>
      </c>
      <c r="Q13" s="70" t="s">
        <v>35</v>
      </c>
    </row>
    <row r="14" spans="1:17" ht="15.75" thickBot="1">
      <c r="A14" s="110" t="s">
        <v>156</v>
      </c>
      <c r="B14" s="43" t="s">
        <v>31</v>
      </c>
      <c r="C14" s="1" t="s">
        <v>27</v>
      </c>
      <c r="D14" s="110" t="s">
        <v>115</v>
      </c>
      <c r="E14" s="110" t="s">
        <v>139</v>
      </c>
      <c r="G14" s="110">
        <v>14201.13</v>
      </c>
      <c r="I14" s="102" t="s">
        <v>15</v>
      </c>
      <c r="J14" s="110" t="s">
        <v>126</v>
      </c>
      <c r="K14" s="110" t="s">
        <v>157</v>
      </c>
      <c r="L14" s="111">
        <v>45216</v>
      </c>
      <c r="M14" s="111">
        <v>45216</v>
      </c>
      <c r="N14" s="1" t="s">
        <v>16</v>
      </c>
      <c r="O14" s="69">
        <v>1</v>
      </c>
      <c r="P14" s="70" t="s">
        <v>165</v>
      </c>
      <c r="Q14" s="70" t="s">
        <v>35</v>
      </c>
    </row>
    <row r="15" spans="1:17" ht="15.75" thickBot="1">
      <c r="A15" s="101" t="s">
        <v>146</v>
      </c>
      <c r="B15" s="43" t="s">
        <v>31</v>
      </c>
      <c r="C15" s="1" t="s">
        <v>27</v>
      </c>
      <c r="D15" s="110" t="s">
        <v>115</v>
      </c>
      <c r="E15" s="110" t="s">
        <v>139</v>
      </c>
      <c r="F15" s="110">
        <v>14201.13</v>
      </c>
      <c r="I15" s="102" t="s">
        <v>15</v>
      </c>
      <c r="J15" s="110" t="s">
        <v>126</v>
      </c>
      <c r="K15" s="110" t="s">
        <v>157</v>
      </c>
      <c r="L15" s="111">
        <v>45216</v>
      </c>
      <c r="M15" s="111">
        <v>45216</v>
      </c>
      <c r="N15" s="1" t="s">
        <v>16</v>
      </c>
      <c r="O15" s="69">
        <v>1</v>
      </c>
      <c r="P15" s="70" t="s">
        <v>165</v>
      </c>
      <c r="Q15" s="70" t="s">
        <v>35</v>
      </c>
    </row>
    <row r="16" spans="1:17" ht="15.75" thickBot="1">
      <c r="A16" s="110" t="s">
        <v>142</v>
      </c>
      <c r="B16" s="1" t="s">
        <v>20</v>
      </c>
      <c r="C16" s="1" t="s">
        <v>27</v>
      </c>
      <c r="D16" s="110" t="s">
        <v>158</v>
      </c>
      <c r="E16" s="110" t="s">
        <v>159</v>
      </c>
      <c r="G16" s="53">
        <v>15000</v>
      </c>
      <c r="I16" s="102" t="s">
        <v>15</v>
      </c>
      <c r="J16" s="110" t="s">
        <v>126</v>
      </c>
      <c r="K16" s="110" t="s">
        <v>160</v>
      </c>
      <c r="L16" s="111">
        <v>45169</v>
      </c>
      <c r="M16" s="111">
        <v>45169</v>
      </c>
      <c r="N16" s="1" t="s">
        <v>16</v>
      </c>
      <c r="O16" s="69">
        <v>1</v>
      </c>
      <c r="P16" s="70" t="s">
        <v>165</v>
      </c>
      <c r="Q16" s="70" t="s">
        <v>35</v>
      </c>
    </row>
    <row r="17" spans="1:17" ht="15.75" thickBot="1">
      <c r="A17" s="101" t="s">
        <v>146</v>
      </c>
      <c r="B17" s="1" t="s">
        <v>20</v>
      </c>
      <c r="C17" s="1" t="s">
        <v>27</v>
      </c>
      <c r="D17" s="110" t="s">
        <v>158</v>
      </c>
      <c r="E17" s="110" t="s">
        <v>159</v>
      </c>
      <c r="F17" s="53">
        <v>15000</v>
      </c>
      <c r="I17" s="102" t="s">
        <v>15</v>
      </c>
      <c r="J17" s="110" t="s">
        <v>126</v>
      </c>
      <c r="K17" s="110" t="s">
        <v>160</v>
      </c>
      <c r="L17" s="111">
        <v>45169</v>
      </c>
      <c r="M17" s="111">
        <v>45169</v>
      </c>
      <c r="N17" s="1" t="s">
        <v>16</v>
      </c>
      <c r="O17" s="69">
        <v>1</v>
      </c>
      <c r="P17" s="70" t="s">
        <v>165</v>
      </c>
      <c r="Q17" s="70" t="s">
        <v>35</v>
      </c>
    </row>
    <row r="18" spans="1:17">
      <c r="A18" s="114" t="s">
        <v>147</v>
      </c>
      <c r="B18" s="1" t="s">
        <v>20</v>
      </c>
      <c r="C18" s="1" t="s">
        <v>27</v>
      </c>
      <c r="D18" s="9" t="s">
        <v>161</v>
      </c>
      <c r="E18" s="1" t="s">
        <v>162</v>
      </c>
      <c r="G18" s="53">
        <v>500000</v>
      </c>
      <c r="I18" s="102" t="s">
        <v>15</v>
      </c>
      <c r="J18" s="1" t="s">
        <v>51</v>
      </c>
      <c r="K18" s="9" t="s">
        <v>163</v>
      </c>
      <c r="L18" s="100">
        <v>45292</v>
      </c>
      <c r="M18" s="100">
        <v>45292</v>
      </c>
      <c r="N18" s="1" t="s">
        <v>16</v>
      </c>
      <c r="O18" s="69">
        <v>1</v>
      </c>
      <c r="P18" s="70" t="s">
        <v>165</v>
      </c>
      <c r="Q18" s="70" t="s">
        <v>35</v>
      </c>
    </row>
    <row r="19" spans="1:17">
      <c r="A19" s="101" t="s">
        <v>146</v>
      </c>
      <c r="B19" s="1" t="s">
        <v>20</v>
      </c>
      <c r="C19" s="1" t="s">
        <v>27</v>
      </c>
      <c r="D19" s="9" t="s">
        <v>161</v>
      </c>
      <c r="E19" s="1" t="s">
        <v>162</v>
      </c>
      <c r="F19" s="53">
        <v>500000</v>
      </c>
      <c r="I19" s="102" t="s">
        <v>15</v>
      </c>
      <c r="J19" s="1" t="s">
        <v>51</v>
      </c>
      <c r="K19" s="9" t="s">
        <v>163</v>
      </c>
      <c r="L19" s="100">
        <v>45292</v>
      </c>
      <c r="M19" s="100">
        <v>45292</v>
      </c>
      <c r="N19" s="1" t="s">
        <v>16</v>
      </c>
      <c r="O19" s="69">
        <v>1</v>
      </c>
      <c r="P19" s="70" t="s">
        <v>165</v>
      </c>
      <c r="Q19" s="70" t="s">
        <v>35</v>
      </c>
    </row>
    <row r="20" spans="1:17">
      <c r="A20" s="114">
        <v>4699003</v>
      </c>
      <c r="B20" s="1" t="s">
        <v>20</v>
      </c>
      <c r="C20" s="1" t="s">
        <v>27</v>
      </c>
      <c r="D20" s="119" t="s">
        <v>161</v>
      </c>
      <c r="E20" s="1" t="s">
        <v>162</v>
      </c>
      <c r="G20" s="118">
        <f>7894.73684210526*3.7</f>
        <v>29210.526315789462</v>
      </c>
      <c r="I20" s="102" t="s">
        <v>15</v>
      </c>
      <c r="J20" s="119" t="s">
        <v>126</v>
      </c>
      <c r="K20" s="119" t="s">
        <v>164</v>
      </c>
      <c r="L20" s="100">
        <v>45292</v>
      </c>
      <c r="M20" s="100">
        <v>45292</v>
      </c>
      <c r="N20" s="1" t="s">
        <v>16</v>
      </c>
      <c r="O20" s="69">
        <v>1</v>
      </c>
      <c r="P20" s="70" t="s">
        <v>165</v>
      </c>
      <c r="Q20" s="70" t="s">
        <v>35</v>
      </c>
    </row>
    <row r="21" spans="1:17">
      <c r="A21" s="101" t="s">
        <v>146</v>
      </c>
      <c r="B21" s="1" t="s">
        <v>20</v>
      </c>
      <c r="C21" s="1" t="s">
        <v>27</v>
      </c>
      <c r="D21" s="119" t="s">
        <v>161</v>
      </c>
      <c r="E21" s="1" t="s">
        <v>162</v>
      </c>
      <c r="F21" s="118">
        <f>7894.73684210526*3.7</f>
        <v>29210.526315789462</v>
      </c>
      <c r="I21" s="102" t="s">
        <v>15</v>
      </c>
      <c r="J21" s="119" t="s">
        <v>126</v>
      </c>
      <c r="K21" s="119" t="s">
        <v>164</v>
      </c>
      <c r="L21" s="100">
        <v>45292</v>
      </c>
      <c r="M21" s="100">
        <v>45292</v>
      </c>
      <c r="N21" s="1" t="s">
        <v>16</v>
      </c>
      <c r="O21" s="69">
        <v>1</v>
      </c>
      <c r="P21" s="70" t="s">
        <v>165</v>
      </c>
      <c r="Q21" s="70" t="s">
        <v>35</v>
      </c>
    </row>
    <row r="24" spans="1:17">
      <c r="G24" s="88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36203A7-5609-446C-B092-94EB7EF5638B}">
          <x14:formula1>
            <xm:f>Tablas!$F$2:$F$9</xm:f>
          </x14:formula1>
          <xm:sqref>B1:B1048576</xm:sqref>
        </x14:dataValidation>
        <x14:dataValidation type="list" allowBlank="1" showInputMessage="1" showErrorMessage="1" xr:uid="{4334A0A7-E5CB-45C6-87C9-9A790846B08B}">
          <x14:formula1>
            <xm:f>Tablas!$B$2:$B$73</xm:f>
          </x14:formula1>
          <xm:sqref>I1:I1048576</xm:sqref>
        </x14:dataValidation>
        <x14:dataValidation type="list" allowBlank="1" showInputMessage="1" showErrorMessage="1" xr:uid="{0FAA7C93-59D5-4310-804D-0FBFCE752F1E}">
          <x14:formula1>
            <xm:f>Tablas!$D$2:$D$4</xm:f>
          </x14:formula1>
          <xm:sqref>N1:N1048576</xm:sqref>
        </x14:dataValidation>
        <x14:dataValidation type="list" allowBlank="1" showInputMessage="1" showErrorMessage="1" xr:uid="{52A7A645-69CD-4153-B1C8-ED44CD00AB43}">
          <x14:formula1>
            <xm:f>Tablas!$G$2</xm:f>
          </x14:formula1>
          <xm:sqref>Q1:Q1048576</xm:sqref>
        </x14:dataValidation>
        <x14:dataValidation type="list" allowBlank="1" showInputMessage="1" showErrorMessage="1" xr:uid="{0DE93E11-CDE0-4307-8325-F7887D19942E}">
          <x14:formula1>
            <xm:f>Tablas!$F$12:$F$18</xm:f>
          </x14:formula1>
          <xm:sqref>C1:C1048576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4F627-C30E-4A50-BF62-6004B370430E}">
  <sheetPr>
    <tabColor rgb="FFFF0000"/>
  </sheetPr>
  <dimension ref="A1:R5"/>
  <sheetViews>
    <sheetView zoomScaleNormal="100" workbookViewId="0">
      <selection activeCell="A5" sqref="A5"/>
    </sheetView>
  </sheetViews>
  <sheetFormatPr baseColWidth="10" defaultColWidth="10.85546875" defaultRowHeight="15"/>
  <cols>
    <col min="1" max="1" width="11" style="9" customWidth="1"/>
    <col min="2" max="2" width="11.28515625" style="1" customWidth="1"/>
    <col min="3" max="3" width="8.85546875" style="1" customWidth="1"/>
    <col min="4" max="4" width="11.5703125" style="9" customWidth="1"/>
    <col min="5" max="5" width="31.42578125" style="1" customWidth="1"/>
    <col min="6" max="6" width="13.5703125" style="88" customWidth="1"/>
    <col min="7" max="7" width="11.140625" style="53" customWidth="1"/>
    <col min="8" max="8" width="2.7109375" style="1" customWidth="1"/>
    <col min="9" max="9" width="9.42578125" style="1" customWidth="1"/>
    <col min="10" max="10" width="8.140625" style="1" customWidth="1"/>
    <col min="11" max="11" width="8.140625" style="9" customWidth="1"/>
    <col min="12" max="12" width="10.85546875" style="100" customWidth="1"/>
    <col min="13" max="13" width="11.7109375" style="100" customWidth="1"/>
    <col min="14" max="14" width="10.85546875" style="1"/>
    <col min="15" max="15" width="8.28515625" style="4" customWidth="1"/>
    <col min="16" max="16" width="17" customWidth="1"/>
    <col min="17" max="17" width="16.5703125" bestFit="1" customWidth="1"/>
  </cols>
  <sheetData>
    <row r="1" spans="1:18" ht="15.75" thickBot="1">
      <c r="A1" s="9" t="s">
        <v>0</v>
      </c>
      <c r="B1" s="5" t="s">
        <v>1</v>
      </c>
      <c r="C1" s="5" t="s">
        <v>25</v>
      </c>
      <c r="D1" s="7" t="s">
        <v>2</v>
      </c>
      <c r="E1" s="5" t="s">
        <v>24</v>
      </c>
      <c r="F1" s="76" t="s">
        <v>3</v>
      </c>
      <c r="G1" s="98" t="s">
        <v>4</v>
      </c>
      <c r="H1" s="5" t="s">
        <v>5</v>
      </c>
      <c r="I1" s="5" t="s">
        <v>6</v>
      </c>
      <c r="J1" s="5" t="s">
        <v>7</v>
      </c>
      <c r="K1" s="7" t="s">
        <v>8</v>
      </c>
      <c r="L1" s="99" t="s">
        <v>9</v>
      </c>
      <c r="M1" s="99" t="s">
        <v>10</v>
      </c>
      <c r="N1" s="5" t="s">
        <v>11</v>
      </c>
      <c r="O1" s="14" t="s">
        <v>12</v>
      </c>
      <c r="P1" s="10" t="s">
        <v>33</v>
      </c>
      <c r="Q1" s="10" t="s">
        <v>34</v>
      </c>
    </row>
    <row r="2" spans="1:18" ht="15.75" thickBot="1">
      <c r="A2" s="108" t="s">
        <v>122</v>
      </c>
      <c r="B2" s="1" t="s">
        <v>20</v>
      </c>
      <c r="C2" s="106" t="s">
        <v>27</v>
      </c>
      <c r="D2" s="38" t="s">
        <v>140</v>
      </c>
      <c r="E2" s="106" t="s">
        <v>124</v>
      </c>
      <c r="G2" s="53">
        <f>188100/3.813</f>
        <v>49331.235247836346</v>
      </c>
      <c r="I2" s="102" t="s">
        <v>15</v>
      </c>
      <c r="J2" s="1" t="s">
        <v>125</v>
      </c>
      <c r="K2" s="9" t="s">
        <v>141</v>
      </c>
      <c r="L2" s="100">
        <v>44699</v>
      </c>
      <c r="M2" s="100">
        <v>44699</v>
      </c>
      <c r="N2" s="102" t="s">
        <v>17</v>
      </c>
      <c r="O2" s="103">
        <v>3.8130000000000002</v>
      </c>
      <c r="P2" s="104" t="s">
        <v>81</v>
      </c>
      <c r="Q2" s="104" t="s">
        <v>35</v>
      </c>
      <c r="R2" s="105"/>
    </row>
    <row r="3" spans="1:18" ht="15.75" thickBot="1">
      <c r="A3" s="101" t="s">
        <v>129</v>
      </c>
      <c r="B3" s="1" t="s">
        <v>20</v>
      </c>
      <c r="C3" s="106" t="s">
        <v>27</v>
      </c>
      <c r="D3" s="38" t="s">
        <v>140</v>
      </c>
      <c r="E3" s="38" t="s">
        <v>124</v>
      </c>
      <c r="F3" s="53">
        <f>188100/3.813</f>
        <v>49331.235247836346</v>
      </c>
      <c r="G3" s="88"/>
      <c r="I3" s="102" t="s">
        <v>15</v>
      </c>
      <c r="J3" s="1" t="s">
        <v>125</v>
      </c>
      <c r="K3" s="9" t="s">
        <v>141</v>
      </c>
      <c r="L3" s="100">
        <v>44699</v>
      </c>
      <c r="M3" s="100">
        <v>44699</v>
      </c>
      <c r="N3" s="102" t="s">
        <v>17</v>
      </c>
      <c r="O3" s="103">
        <v>3.8130000000000002</v>
      </c>
      <c r="P3" s="104" t="s">
        <v>81</v>
      </c>
      <c r="Q3" s="104" t="s">
        <v>35</v>
      </c>
      <c r="R3" s="105"/>
    </row>
    <row r="4" spans="1:18" ht="15.75" thickBot="1">
      <c r="A4" s="108" t="s">
        <v>122</v>
      </c>
      <c r="B4" s="1" t="s">
        <v>20</v>
      </c>
      <c r="C4" s="106" t="s">
        <v>27</v>
      </c>
      <c r="D4" s="38" t="s">
        <v>140</v>
      </c>
      <c r="E4" s="107" t="s">
        <v>124</v>
      </c>
      <c r="F4" s="88">
        <f>2450/3.813</f>
        <v>642.53868345135061</v>
      </c>
      <c r="I4" s="102" t="s">
        <v>15</v>
      </c>
      <c r="J4" s="1" t="s">
        <v>126</v>
      </c>
      <c r="K4" s="9" t="s">
        <v>32</v>
      </c>
      <c r="L4" s="100">
        <v>44952</v>
      </c>
      <c r="M4" s="100">
        <v>44952</v>
      </c>
      <c r="N4" s="102" t="s">
        <v>17</v>
      </c>
      <c r="O4" s="103">
        <v>3.8130000000000002</v>
      </c>
      <c r="P4" s="104" t="s">
        <v>81</v>
      </c>
      <c r="Q4" s="104" t="s">
        <v>35</v>
      </c>
      <c r="R4" s="105"/>
    </row>
    <row r="5" spans="1:18" ht="15.75" thickBot="1">
      <c r="A5" s="101" t="s">
        <v>129</v>
      </c>
      <c r="B5" s="1" t="s">
        <v>20</v>
      </c>
      <c r="C5" s="106" t="s">
        <v>27</v>
      </c>
      <c r="D5" s="38" t="s">
        <v>140</v>
      </c>
      <c r="E5" s="107" t="s">
        <v>124</v>
      </c>
      <c r="G5" s="88">
        <f>2450/3.813</f>
        <v>642.53868345135061</v>
      </c>
      <c r="I5" s="102" t="s">
        <v>15</v>
      </c>
      <c r="J5" s="1" t="s">
        <v>126</v>
      </c>
      <c r="K5" s="9" t="s">
        <v>32</v>
      </c>
      <c r="L5" s="100">
        <v>44952</v>
      </c>
      <c r="M5" s="100">
        <v>44952</v>
      </c>
      <c r="N5" s="102" t="s">
        <v>17</v>
      </c>
      <c r="O5" s="103">
        <v>3.8130000000000002</v>
      </c>
      <c r="P5" s="104" t="s">
        <v>81</v>
      </c>
      <c r="Q5" s="104" t="s">
        <v>35</v>
      </c>
      <c r="R5" s="105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D052CB4-40B0-4FCE-87DB-E4C70505AD03}">
          <x14:formula1>
            <xm:f>Tablas!$F$12:$F$18</xm:f>
          </x14:formula1>
          <xm:sqref>C1:C1048576 D2:D5</xm:sqref>
        </x14:dataValidation>
        <x14:dataValidation type="list" allowBlank="1" showInputMessage="1" showErrorMessage="1" xr:uid="{77109A37-ED51-43C4-94BE-6A0014C35E06}">
          <x14:formula1>
            <xm:f>Tablas!$G$2</xm:f>
          </x14:formula1>
          <xm:sqref>Q1:Q1048576</xm:sqref>
        </x14:dataValidation>
        <x14:dataValidation type="list" allowBlank="1" showInputMessage="1" showErrorMessage="1" xr:uid="{235BC65D-5AA5-4AD5-9CD0-9BB196C7D42A}">
          <x14:formula1>
            <xm:f>Tablas!$D$2:$D$4</xm:f>
          </x14:formula1>
          <xm:sqref>N1:N1048576</xm:sqref>
        </x14:dataValidation>
        <x14:dataValidation type="list" allowBlank="1" showInputMessage="1" showErrorMessage="1" xr:uid="{0756A5FA-82A1-43B2-BD4D-2D79C9F13B67}">
          <x14:formula1>
            <xm:f>Tablas!$B$2:$B$73</xm:f>
          </x14:formula1>
          <xm:sqref>I1:I1048576</xm:sqref>
        </x14:dataValidation>
        <x14:dataValidation type="list" allowBlank="1" showInputMessage="1" showErrorMessage="1" xr:uid="{18849573-FFAF-4626-8360-3E8E090603C1}">
          <x14:formula1>
            <xm:f>Tablas!$F$2:$F$9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Datos</vt:lpstr>
      <vt:lpstr>Datos1 (2)</vt:lpstr>
      <vt:lpstr>Datos13</vt:lpstr>
      <vt:lpstr>Datos (4)</vt:lpstr>
      <vt:lpstr>Datos (3)</vt:lpstr>
      <vt:lpstr>Datos24</vt:lpstr>
      <vt:lpstr>Datos345</vt:lpstr>
      <vt:lpstr>Datos122</vt:lpstr>
      <vt:lpstr>Datos (2)</vt:lpstr>
      <vt:lpstr>Datos123 (2)</vt:lpstr>
      <vt:lpstr>Datos23</vt:lpstr>
      <vt:lpstr>2</vt:lpstr>
      <vt:lpstr>asiento grande de reclasific</vt:lpstr>
      <vt:lpstr>borrador</vt:lpstr>
      <vt:lpstr>Tablas</vt:lpstr>
      <vt:lpstr>TablaComprobante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Orellana</dc:creator>
  <cp:lastModifiedBy>Cristina Neira Murillo</cp:lastModifiedBy>
  <dcterms:created xsi:type="dcterms:W3CDTF">2019-01-14T09:48:14Z</dcterms:created>
  <dcterms:modified xsi:type="dcterms:W3CDTF">2025-03-27T01:04:50Z</dcterms:modified>
</cp:coreProperties>
</file>