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1205" documentId="8_{CB7147DC-5DFD-4F3C-85F9-1BD4040EC95A}" xr6:coauthVersionLast="47" xr6:coauthVersionMax="47" xr10:uidLastSave="{0CFEA6F2-C71B-4A85-8A69-7719CA1C840B}"/>
  <bookViews>
    <workbookView xWindow="-108" yWindow="-108" windowWidth="23256" windowHeight="12576" activeTab="1" xr2:uid="{E4DCEC7E-A84B-4A69-AC68-472FA9C158BB}"/>
  </bookViews>
  <sheets>
    <sheet name="Planif. Origine" sheetId="1" r:id="rId1"/>
    <sheet name="Planif. 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2" l="1"/>
  <c r="O44" i="2" s="1"/>
  <c r="N33" i="2"/>
  <c r="O33" i="2" s="1"/>
  <c r="N34" i="2"/>
  <c r="O34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Q53" i="1"/>
  <c r="M47" i="2"/>
  <c r="L47" i="2"/>
  <c r="K47" i="2"/>
  <c r="J47" i="2"/>
  <c r="I47" i="2"/>
  <c r="H47" i="2"/>
  <c r="G47" i="2"/>
  <c r="F47" i="2"/>
  <c r="E47" i="2"/>
  <c r="D47" i="2"/>
  <c r="N45" i="2"/>
  <c r="O45" i="2" s="1"/>
  <c r="N43" i="2"/>
  <c r="O43" i="2" s="1"/>
  <c r="N42" i="2"/>
  <c r="O42" i="2" s="1"/>
  <c r="N41" i="2"/>
  <c r="O41" i="2" s="1"/>
  <c r="N40" i="2"/>
  <c r="O40" i="2" s="1"/>
  <c r="N39" i="2"/>
  <c r="O39" i="2" s="1"/>
  <c r="N37" i="2"/>
  <c r="O37" i="2" s="1"/>
  <c r="N36" i="2"/>
  <c r="O36" i="2" s="1"/>
  <c r="N20" i="2"/>
  <c r="O20" i="2" s="1"/>
  <c r="N19" i="2"/>
  <c r="O19" i="2" s="1"/>
  <c r="N18" i="2"/>
  <c r="O18" i="2" s="1"/>
  <c r="N16" i="2"/>
  <c r="O16" i="2" s="1"/>
  <c r="N15" i="2"/>
  <c r="O15" i="2" s="1"/>
  <c r="N14" i="2"/>
  <c r="O14" i="2" s="1"/>
  <c r="N13" i="2"/>
  <c r="O13" i="2" s="1"/>
  <c r="N12" i="2"/>
  <c r="O12" i="2" s="1"/>
  <c r="N10" i="2"/>
  <c r="O10" i="2" s="1"/>
  <c r="N9" i="2"/>
  <c r="O9" i="2" s="1"/>
  <c r="N8" i="2"/>
  <c r="O8" i="2" s="1"/>
  <c r="N6" i="2"/>
  <c r="O6" i="2" s="1"/>
  <c r="N5" i="2"/>
  <c r="O5" i="2" s="1"/>
  <c r="N4" i="2"/>
  <c r="O4" i="2" s="1"/>
  <c r="N3" i="2"/>
  <c r="O3" i="2" s="1"/>
  <c r="P49" i="1"/>
  <c r="Y32" i="1"/>
  <c r="Z32" i="1" s="1"/>
  <c r="Y33" i="1"/>
  <c r="Z33" i="1" s="1"/>
  <c r="Z15" i="1"/>
  <c r="Y12" i="1"/>
  <c r="Z12" i="1" s="1"/>
  <c r="Y13" i="1"/>
  <c r="Z13" i="1" s="1"/>
  <c r="Y14" i="1"/>
  <c r="Z14" i="1" s="1"/>
  <c r="Y15" i="1"/>
  <c r="Y41" i="1"/>
  <c r="Z41" i="1" s="1"/>
  <c r="E45" i="1"/>
  <c r="Y3" i="1"/>
  <c r="Z3" i="1" s="1"/>
  <c r="D45" i="1"/>
  <c r="X47" i="1" s="1"/>
  <c r="Y42" i="1"/>
  <c r="Z42" i="1" s="1"/>
  <c r="Y28" i="1"/>
  <c r="Z28" i="1" s="1"/>
  <c r="Y43" i="1"/>
  <c r="Z43" i="1" s="1"/>
  <c r="Y38" i="1"/>
  <c r="Z38" i="1" s="1"/>
  <c r="Y36" i="1"/>
  <c r="Z36" i="1" s="1"/>
  <c r="Y35" i="1"/>
  <c r="Z35" i="1" s="1"/>
  <c r="Y30" i="1"/>
  <c r="Z30" i="1" s="1"/>
  <c r="Y29" i="1"/>
  <c r="Z29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0" i="1"/>
  <c r="Z20" i="1" s="1"/>
  <c r="Y19" i="1"/>
  <c r="Z19" i="1" s="1"/>
  <c r="Y18" i="1"/>
  <c r="Z18" i="1" s="1"/>
  <c r="Y16" i="1"/>
  <c r="Z16" i="1" s="1"/>
  <c r="Y10" i="1"/>
  <c r="Z10" i="1" s="1"/>
  <c r="Y8" i="1"/>
  <c r="Z8" i="1" s="1"/>
  <c r="Y6" i="1"/>
  <c r="Z6" i="1" s="1"/>
  <c r="Y4" i="1"/>
  <c r="Z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5" i="1"/>
  <c r="Z5" i="1" s="1"/>
  <c r="Y9" i="1"/>
  <c r="Z9" i="1" s="1"/>
  <c r="Y39" i="1"/>
  <c r="Z39" i="1" s="1"/>
  <c r="Y40" i="1"/>
  <c r="Z40" i="1" s="1"/>
  <c r="L50" i="2" l="1"/>
  <c r="K50" i="2"/>
  <c r="M50" i="2"/>
  <c r="I50" i="2"/>
  <c r="J50" i="2"/>
  <c r="N47" i="2"/>
  <c r="O47" i="2" s="1"/>
  <c r="G50" i="2"/>
  <c r="F50" i="2"/>
  <c r="H50" i="2"/>
  <c r="Y45" i="1"/>
  <c r="Z45" i="1" s="1"/>
  <c r="X48" i="1"/>
  <c r="F47" i="1"/>
  <c r="F48" i="1" s="1"/>
  <c r="R47" i="1"/>
  <c r="R48" i="1" s="1"/>
  <c r="L47" i="1"/>
  <c r="L48" i="1" s="1"/>
  <c r="Q47" i="1"/>
  <c r="Q48" i="1" s="1"/>
  <c r="Q49" i="1" s="1"/>
  <c r="K47" i="1"/>
  <c r="K48" i="1" s="1"/>
  <c r="J47" i="1"/>
  <c r="J48" i="1" s="1"/>
  <c r="P47" i="1"/>
  <c r="P48" i="1" s="1"/>
  <c r="I47" i="1"/>
  <c r="I48" i="1" s="1"/>
  <c r="H47" i="1"/>
  <c r="H48" i="1" s="1"/>
  <c r="O47" i="1"/>
  <c r="O48" i="1" s="1"/>
  <c r="G47" i="1"/>
  <c r="G48" i="1" s="1"/>
  <c r="N47" i="1"/>
  <c r="N48" i="1" s="1"/>
  <c r="E47" i="1"/>
  <c r="S47" i="1"/>
  <c r="S48" i="1" s="1"/>
  <c r="M47" i="1"/>
  <c r="M48" i="1" s="1"/>
  <c r="W47" i="1"/>
  <c r="W48" i="1" s="1"/>
  <c r="V47" i="1"/>
  <c r="V48" i="1" s="1"/>
  <c r="U47" i="1"/>
  <c r="U48" i="1" s="1"/>
  <c r="T47" i="1"/>
  <c r="T48" i="1" s="1"/>
  <c r="N49" i="2" l="1"/>
  <c r="E50" i="2"/>
  <c r="E51" i="2" s="1"/>
  <c r="F51" i="2" s="1"/>
  <c r="G51" i="2" s="1"/>
  <c r="H51" i="2" s="1"/>
  <c r="I51" i="2" s="1"/>
  <c r="J51" i="2" s="1"/>
  <c r="K51" i="2" s="1"/>
  <c r="L51" i="2" s="1"/>
  <c r="M51" i="2" s="1"/>
  <c r="R49" i="1"/>
  <c r="S49" i="1" s="1"/>
  <c r="T49" i="1" s="1"/>
  <c r="U49" i="1" s="1"/>
  <c r="V49" i="1" s="1"/>
  <c r="W49" i="1" s="1"/>
  <c r="X49" i="1" s="1"/>
  <c r="Y47" i="1"/>
  <c r="E48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</calcChain>
</file>

<file path=xl/sharedStrings.xml><?xml version="1.0" encoding="utf-8"?>
<sst xmlns="http://schemas.openxmlformats.org/spreadsheetml/2006/main" count="190" uniqueCount="126">
  <si>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</si>
  <si>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</si>
  <si>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</si>
  <si>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</si>
  <si>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</si>
  <si>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</si>
  <si>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</si>
  <si>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</si>
  <si>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</si>
  <si>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</si>
  <si>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</si>
  <si>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</si>
  <si>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</si>
  <si>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</si>
  <si>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</si>
  <si>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</si>
  <si>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</si>
  <si>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</si>
  <si>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</si>
  <si>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</si>
  <si>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</si>
  <si>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</si>
  <si>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</si>
  <si>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</si>
  <si>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</si>
  <si>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</si>
  <si>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</si>
  <si>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</si>
  <si>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</si>
  <si>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</si>
  <si>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</si>
  <si>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</si>
  <si>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</si>
  <si>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</si>
  <si>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</si>
  <si>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</si>
  <si>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</si>
  <si>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</si>
  <si>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</si>
  <si>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</si>
  <si>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</si>
  <si>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</si>
  <si>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</si>
  <si>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</si>
  <si>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</si>
  <si>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</si>
  <si>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</si>
  <si>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</si>
  <si>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</si>
  <si>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</si>
  <si>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</si>
  <si>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</si>
  <si>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</si>
  <si>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</si>
  <si>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</si>
  <si>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</si>
  <si>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</si>
  <si>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</si>
  <si>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</si>
  <si>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</si>
  <si>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</si>
  <si>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</si>
  <si>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</si>
  <si>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</si>
  <si>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</si>
  <si>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</si>
  <si>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</si>
  <si>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</si>
  <si>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</si>
  <si>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</si>
  <si>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</si>
  <si>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</si>
  <si>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</si>
  <si>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</si>
  <si>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</si>
  <si>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</si>
  <si>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</si>
  <si>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</si>
  <si>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</si>
  <si>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</si>
  <si>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</si>
  <si>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</si>
  <si>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</si>
  <si>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</si>
  <si>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</si>
  <si>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</si>
  <si>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</si>
  <si>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</si>
  <si>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</si>
  <si>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</si>
  <si>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</si>
  <si>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</si>
  <si>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</si>
  <si>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</si>
  <si>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</si>
  <si>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</si>
  <si>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</si>
  <si>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</si>
  <si>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</si>
  <si>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</si>
  <si>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</si>
  <si>
    <t>Schéma d'interface</t>
  </si>
  <si>
    <t>Montage &amp; Contrôle</t>
  </si>
  <si>
    <t xml:space="preserve">Placement des composants </t>
  </si>
  <si>
    <t>Nettoyage des cartes</t>
  </si>
  <si>
    <t>Contrôle alims</t>
  </si>
  <si>
    <t>Contrôle pont triphasé</t>
  </si>
  <si>
    <t>Contrôle mesures analogiques</t>
  </si>
  <si>
    <t>T50.30</t>
  </si>
  <si>
    <t>T50.50</t>
  </si>
  <si>
    <t>Test PWM</t>
  </si>
  <si>
    <t>Dead band</t>
  </si>
  <si>
    <t>Séquence PWM (gestion du pont triphasé)</t>
  </si>
  <si>
    <t>T60.10</t>
  </si>
  <si>
    <t>T60.20</t>
  </si>
  <si>
    <t>T60.30</t>
  </si>
  <si>
    <t>T60.40</t>
  </si>
  <si>
    <t>T60.50</t>
  </si>
  <si>
    <t>T60.60</t>
  </si>
  <si>
    <t>T60.70</t>
  </si>
  <si>
    <t>Mesure de tension</t>
  </si>
  <si>
    <t>Mesure de courant</t>
  </si>
  <si>
    <t>Calculs vectoriels</t>
  </si>
  <si>
    <t>Régulation de courant</t>
  </si>
  <si>
    <t>Présentation intérmédiare</t>
  </si>
  <si>
    <t>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</si>
</sst>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4" fontId="2" fillId="0" borderId="28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Z53"/>
  <sheetViews>
    <sheetView zoomScale="55" zoomScaleNormal="55" workbookViewId="0">
      <selection activeCell="AF37" sqref="AF37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4" width="7.77734375" style="9" customWidth="1"/>
    <col min="25" max="25" width="11.88671875" style="9" bestFit="1" customWidth="1"/>
    <col min="26" max="26" width="7.88671875" style="9" bestFit="1" customWidth="1"/>
    <col min="27" max="16384" width="11.5546875" style="9"/>
  </cols>
  <sheetData>
    <row r="1" spans="1:26" ht="16.8" thickTop="1" thickBot="1" x14ac:dyDescent="0.35">
      <c r="A1" s="4" t="s">
        <v>0</v>
      </c>
      <c r="B1" s="80" t="s">
        <v>1</v>
      </c>
      <c r="C1" s="80"/>
      <c r="D1" s="1" t="s">
        <v>35</v>
      </c>
      <c r="E1" s="5" t="s">
        <v>86</v>
      </c>
      <c r="F1" s="5" t="s">
        <v>61</v>
      </c>
      <c r="G1" s="5" t="s">
        <v>62</v>
      </c>
      <c r="H1" s="6" t="s">
        <v>63</v>
      </c>
      <c r="I1" s="5" t="s">
        <v>64</v>
      </c>
      <c r="J1" s="5" t="s">
        <v>65</v>
      </c>
      <c r="K1" s="5" t="s">
        <v>66</v>
      </c>
      <c r="L1" s="7" t="s">
        <v>67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6" t="s">
        <v>74</v>
      </c>
      <c r="T1" s="5" t="s">
        <v>75</v>
      </c>
      <c r="U1" s="5" t="s">
        <v>76</v>
      </c>
      <c r="V1" s="5" t="s">
        <v>77</v>
      </c>
      <c r="W1" s="5" t="s">
        <v>78</v>
      </c>
      <c r="X1" s="8" t="s">
        <v>79</v>
      </c>
      <c r="Y1" s="2" t="s">
        <v>84</v>
      </c>
      <c r="Z1" s="1" t="s">
        <v>85</v>
      </c>
    </row>
    <row r="2" spans="1:26" x14ac:dyDescent="0.3">
      <c r="A2" s="10" t="s">
        <v>2</v>
      </c>
      <c r="B2" s="79" t="s">
        <v>3</v>
      </c>
      <c r="C2" s="79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5"/>
      <c r="T2" s="12"/>
      <c r="U2" s="12"/>
      <c r="V2" s="12"/>
      <c r="W2" s="12"/>
      <c r="X2" s="16"/>
      <c r="Y2" s="11"/>
      <c r="Z2" s="17"/>
    </row>
    <row r="3" spans="1:26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4"/>
      <c r="U3" s="14"/>
      <c r="V3" s="14"/>
      <c r="W3" s="14"/>
      <c r="X3" s="23"/>
      <c r="Y3" s="20">
        <f>SUM(E3:X3)</f>
        <v>5</v>
      </c>
      <c r="Z3" s="24">
        <f>D3-Y3</f>
        <v>0</v>
      </c>
    </row>
    <row r="4" spans="1:26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4"/>
      <c r="U4" s="14"/>
      <c r="V4" s="14"/>
      <c r="W4" s="14"/>
      <c r="X4" s="23"/>
      <c r="Y4" s="20">
        <f>SUM(E4:X4)</f>
        <v>0</v>
      </c>
      <c r="Z4" s="24">
        <f>D4-Y4</f>
        <v>5</v>
      </c>
    </row>
    <row r="5" spans="1:26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4"/>
      <c r="U5" s="14"/>
      <c r="V5" s="14"/>
      <c r="W5" s="14"/>
      <c r="X5" s="23"/>
      <c r="Y5" s="20">
        <f>SUM(F5:X5)</f>
        <v>0</v>
      </c>
      <c r="Z5" s="24">
        <f>D5-Y5</f>
        <v>5</v>
      </c>
    </row>
    <row r="6" spans="1:26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2"/>
      <c r="T6" s="31"/>
      <c r="U6" s="31"/>
      <c r="V6" s="31"/>
      <c r="W6" s="31"/>
      <c r="X6" s="33"/>
      <c r="Y6" s="20">
        <f>SUM(E6:X6)</f>
        <v>9.5</v>
      </c>
      <c r="Z6" s="24">
        <f>D6-Y6</f>
        <v>5.5</v>
      </c>
    </row>
    <row r="7" spans="1:26" x14ac:dyDescent="0.3">
      <c r="A7" s="10" t="s">
        <v>10</v>
      </c>
      <c r="B7" s="79" t="s">
        <v>29</v>
      </c>
      <c r="C7" s="79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5"/>
      <c r="T7" s="12"/>
      <c r="U7" s="12"/>
      <c r="V7" s="12"/>
      <c r="W7" s="12"/>
      <c r="X7" s="16"/>
      <c r="Y7" s="11"/>
      <c r="Z7" s="11"/>
    </row>
    <row r="8" spans="1:26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>
        <v>6.5</v>
      </c>
      <c r="L8" s="21">
        <v>8</v>
      </c>
      <c r="M8" s="9">
        <v>3</v>
      </c>
      <c r="N8" s="21"/>
      <c r="O8" s="21"/>
      <c r="P8" s="14"/>
      <c r="Q8" s="14"/>
      <c r="R8" s="14"/>
      <c r="S8" s="15"/>
      <c r="T8" s="14"/>
      <c r="U8" s="14"/>
      <c r="V8" s="14"/>
      <c r="W8" s="14"/>
      <c r="X8" s="23"/>
      <c r="Y8" s="20">
        <f>SUM(E8:X8)</f>
        <v>37.5</v>
      </c>
      <c r="Z8" s="20">
        <f>D8-Y8</f>
        <v>-22.5</v>
      </c>
    </row>
    <row r="9" spans="1:26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>
        <v>9.5</v>
      </c>
      <c r="L9" s="58">
        <v>7.5</v>
      </c>
      <c r="M9" s="9">
        <v>3.5</v>
      </c>
      <c r="N9" s="14"/>
      <c r="O9" s="14">
        <v>28</v>
      </c>
      <c r="P9" s="14">
        <v>2</v>
      </c>
      <c r="Q9" s="14"/>
      <c r="R9" s="14"/>
      <c r="S9" s="15"/>
      <c r="T9" s="14"/>
      <c r="U9" s="14"/>
      <c r="V9" s="14"/>
      <c r="W9" s="14"/>
      <c r="X9" s="23"/>
      <c r="Y9" s="20">
        <f>SUM(F9:X9)</f>
        <v>50.5</v>
      </c>
      <c r="Z9" s="20">
        <f>D9-Y9</f>
        <v>-35.5</v>
      </c>
    </row>
    <row r="10" spans="1:26" ht="16.2" thickBot="1" x14ac:dyDescent="0.35">
      <c r="A10" s="25"/>
      <c r="B10" s="26"/>
      <c r="C10" s="26" t="s">
        <v>101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>
        <v>6.5</v>
      </c>
      <c r="L10" s="28">
        <v>6.5</v>
      </c>
      <c r="M10" s="31">
        <v>6</v>
      </c>
      <c r="N10" s="31"/>
      <c r="O10" s="31"/>
      <c r="P10" s="31">
        <v>5</v>
      </c>
      <c r="Q10" s="31"/>
      <c r="R10" s="31">
        <v>1</v>
      </c>
      <c r="S10" s="32"/>
      <c r="T10" s="31"/>
      <c r="U10" s="31"/>
      <c r="V10" s="31"/>
      <c r="W10" s="31"/>
      <c r="X10" s="33"/>
      <c r="Y10" s="20">
        <f>SUM(E10:X10)</f>
        <v>32</v>
      </c>
      <c r="Z10" s="27">
        <f>D10-Y10</f>
        <v>-17</v>
      </c>
    </row>
    <row r="11" spans="1:26" x14ac:dyDescent="0.3">
      <c r="A11" s="10" t="s">
        <v>12</v>
      </c>
      <c r="B11" s="79" t="s">
        <v>11</v>
      </c>
      <c r="C11" s="79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5"/>
      <c r="T11" s="12"/>
      <c r="U11" s="12"/>
      <c r="V11" s="12"/>
      <c r="W11" s="12"/>
      <c r="X11" s="16"/>
      <c r="Y11" s="11"/>
      <c r="Z11" s="24"/>
    </row>
    <row r="12" spans="1:26" x14ac:dyDescent="0.3">
      <c r="A12" s="34"/>
      <c r="B12" s="35"/>
      <c r="C12" s="19" t="s">
        <v>90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>
        <v>12.5</v>
      </c>
      <c r="N12" s="14"/>
      <c r="O12" s="14"/>
      <c r="Q12" s="14"/>
      <c r="R12" s="14">
        <v>1</v>
      </c>
      <c r="S12" s="15"/>
      <c r="T12" s="14"/>
      <c r="U12" s="14"/>
      <c r="V12" s="14"/>
      <c r="W12" s="14"/>
      <c r="X12" s="23"/>
      <c r="Y12" s="20">
        <f>SUM(E12:X12)</f>
        <v>27.5</v>
      </c>
      <c r="Z12" s="24">
        <f>D12-Y12</f>
        <v>-12.5</v>
      </c>
    </row>
    <row r="13" spans="1:26" x14ac:dyDescent="0.3">
      <c r="A13" s="34"/>
      <c r="B13" s="35"/>
      <c r="C13" s="19" t="s">
        <v>91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>
        <v>5</v>
      </c>
      <c r="N13" s="14">
        <v>23</v>
      </c>
      <c r="O13" s="14"/>
      <c r="Q13" s="14"/>
      <c r="R13" s="14">
        <v>5</v>
      </c>
      <c r="S13" s="15"/>
      <c r="T13" s="14"/>
      <c r="U13" s="14"/>
      <c r="V13" s="14"/>
      <c r="W13" s="14"/>
      <c r="X13" s="23"/>
      <c r="Y13" s="20">
        <f>SUM(E13:X13)</f>
        <v>33</v>
      </c>
      <c r="Z13" s="24">
        <f>D13-Y13</f>
        <v>-25</v>
      </c>
    </row>
    <row r="14" spans="1:26" x14ac:dyDescent="0.3">
      <c r="A14" s="34"/>
      <c r="B14" s="35"/>
      <c r="C14" s="19" t="s">
        <v>92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Q14" s="14">
        <v>15</v>
      </c>
      <c r="R14" s="14">
        <v>18</v>
      </c>
      <c r="S14" s="15"/>
      <c r="T14" s="14"/>
      <c r="U14" s="14"/>
      <c r="V14" s="14"/>
      <c r="W14" s="14"/>
      <c r="X14" s="23"/>
      <c r="Y14" s="20">
        <f>SUM(E14:X14)</f>
        <v>33</v>
      </c>
      <c r="Z14" s="24">
        <f>D14-Y14</f>
        <v>7</v>
      </c>
    </row>
    <row r="15" spans="1:26" x14ac:dyDescent="0.3">
      <c r="A15" s="34"/>
      <c r="B15" s="35"/>
      <c r="C15" s="36" t="s">
        <v>93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Q15" s="14"/>
      <c r="R15" s="14"/>
      <c r="S15" s="15"/>
      <c r="T15" s="14"/>
      <c r="U15" s="14"/>
      <c r="V15" s="14"/>
      <c r="W15" s="14"/>
      <c r="X15" s="23"/>
      <c r="Y15" s="20">
        <f>SUM(E15:X15)</f>
        <v>0</v>
      </c>
      <c r="Z15" s="24">
        <f>D15-Y15</f>
        <v>5</v>
      </c>
    </row>
    <row r="16" spans="1:26" ht="16.2" thickBot="1" x14ac:dyDescent="0.35">
      <c r="A16" s="25"/>
      <c r="B16" s="26"/>
      <c r="C16" s="36" t="s">
        <v>94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Q16" s="31"/>
      <c r="R16" s="31"/>
      <c r="S16" s="32"/>
      <c r="T16" s="31"/>
      <c r="U16" s="31"/>
      <c r="V16" s="31"/>
      <c r="W16" s="31"/>
      <c r="X16" s="33"/>
      <c r="Y16" s="27">
        <f>SUM(E16:X16)</f>
        <v>0</v>
      </c>
      <c r="Z16" s="24">
        <f>D16-Y16</f>
        <v>5</v>
      </c>
    </row>
    <row r="17" spans="1:26" x14ac:dyDescent="0.3">
      <c r="A17" s="10" t="s">
        <v>20</v>
      </c>
      <c r="B17" s="79" t="s">
        <v>13</v>
      </c>
      <c r="C17" s="79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5"/>
      <c r="T17" s="12"/>
      <c r="U17" s="12"/>
      <c r="V17" s="12"/>
      <c r="W17" s="12"/>
      <c r="X17" s="16"/>
      <c r="Y17" s="20"/>
      <c r="Z17" s="11"/>
    </row>
    <row r="18" spans="1:26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3">
        <v>6</v>
      </c>
      <c r="Q18" s="14">
        <v>5</v>
      </c>
      <c r="R18" s="14"/>
      <c r="S18" s="15"/>
      <c r="T18" s="14"/>
      <c r="U18" s="14"/>
      <c r="V18" s="14"/>
      <c r="W18" s="14"/>
      <c r="X18" s="23"/>
      <c r="Y18" s="20">
        <f>SUM(E18:X18)</f>
        <v>11</v>
      </c>
      <c r="Z18" s="20">
        <f>D18-Y18</f>
        <v>-8</v>
      </c>
    </row>
    <row r="19" spans="1:26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14"/>
      <c r="R19" s="14"/>
      <c r="S19" s="15"/>
      <c r="T19" s="14"/>
      <c r="U19" s="14"/>
      <c r="V19" s="14"/>
      <c r="W19" s="14"/>
      <c r="X19" s="23"/>
      <c r="Y19" s="20">
        <f>SUM(E19:X19)</f>
        <v>10</v>
      </c>
      <c r="Z19" s="20">
        <f>D19-Y19</f>
        <v>0</v>
      </c>
    </row>
    <row r="20" spans="1:26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29"/>
      <c r="Q20" s="31"/>
      <c r="R20" s="31"/>
      <c r="S20" s="32"/>
      <c r="T20" s="31"/>
      <c r="U20" s="31"/>
      <c r="V20" s="31"/>
      <c r="W20" s="31"/>
      <c r="X20" s="33"/>
      <c r="Y20" s="20">
        <f>SUM(E20:X20)</f>
        <v>0</v>
      </c>
      <c r="Z20" s="27">
        <f>D20-Y20</f>
        <v>5</v>
      </c>
    </row>
    <row r="21" spans="1:26" x14ac:dyDescent="0.3">
      <c r="A21" s="10" t="s">
        <v>21</v>
      </c>
      <c r="B21" s="79" t="s">
        <v>17</v>
      </c>
      <c r="C21" s="79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5"/>
      <c r="T21" s="12"/>
      <c r="U21" s="12"/>
      <c r="V21" s="12"/>
      <c r="W21" s="12"/>
      <c r="X21" s="16"/>
      <c r="Y21" s="11"/>
      <c r="Z21" s="24"/>
    </row>
    <row r="22" spans="1:26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3"/>
      <c r="R22" s="21"/>
      <c r="S22" s="15"/>
      <c r="T22" s="14"/>
      <c r="U22" s="14"/>
      <c r="V22" s="14"/>
      <c r="W22" s="14"/>
      <c r="X22" s="23"/>
      <c r="Y22" s="20">
        <f t="shared" ref="Y22:Y30" si="0">SUM(E22:X22)</f>
        <v>0</v>
      </c>
      <c r="Z22" s="24">
        <f t="shared" ref="Z22:Z30" si="1">D22-Y22</f>
        <v>20</v>
      </c>
    </row>
    <row r="23" spans="1:26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3"/>
      <c r="R23" s="3"/>
      <c r="S23" s="15"/>
      <c r="T23" s="14"/>
      <c r="U23" s="14"/>
      <c r="V23" s="14"/>
      <c r="W23" s="14"/>
      <c r="X23" s="23"/>
      <c r="Y23" s="20">
        <f t="shared" si="0"/>
        <v>0</v>
      </c>
      <c r="Z23" s="24">
        <f t="shared" si="1"/>
        <v>15</v>
      </c>
    </row>
    <row r="24" spans="1:26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3"/>
      <c r="S24" s="22"/>
      <c r="T24" s="14"/>
      <c r="U24" s="14"/>
      <c r="V24" s="14"/>
      <c r="W24" s="14"/>
      <c r="X24" s="23"/>
      <c r="Y24" s="20">
        <f t="shared" si="0"/>
        <v>0</v>
      </c>
      <c r="Z24" s="24">
        <f t="shared" si="1"/>
        <v>15</v>
      </c>
    </row>
    <row r="25" spans="1:26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3"/>
      <c r="S25" s="22"/>
      <c r="T25" s="14"/>
      <c r="U25" s="14"/>
      <c r="V25" s="14"/>
      <c r="W25" s="14"/>
      <c r="X25" s="23"/>
      <c r="Y25" s="20">
        <f t="shared" si="0"/>
        <v>0</v>
      </c>
      <c r="Z25" s="24">
        <f t="shared" si="1"/>
        <v>15</v>
      </c>
    </row>
    <row r="26" spans="1:26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14"/>
      <c r="S26" s="22"/>
      <c r="T26" s="3"/>
      <c r="U26" s="14"/>
      <c r="V26" s="14"/>
      <c r="W26" s="14"/>
      <c r="X26" s="23"/>
      <c r="Y26" s="20">
        <f t="shared" si="0"/>
        <v>0</v>
      </c>
      <c r="Z26" s="24">
        <f t="shared" si="1"/>
        <v>15</v>
      </c>
    </row>
    <row r="27" spans="1:26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14"/>
      <c r="S27" s="22"/>
      <c r="T27" s="3"/>
      <c r="U27" s="14"/>
      <c r="V27" s="14"/>
      <c r="W27" s="14"/>
      <c r="X27" s="23"/>
      <c r="Y27" s="20">
        <f t="shared" si="0"/>
        <v>0</v>
      </c>
      <c r="Z27" s="24">
        <f t="shared" si="1"/>
        <v>20</v>
      </c>
    </row>
    <row r="28" spans="1:26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14"/>
      <c r="S28" s="15"/>
      <c r="T28" s="3"/>
      <c r="U28" s="3"/>
      <c r="V28" s="14"/>
      <c r="W28" s="14"/>
      <c r="X28" s="23"/>
      <c r="Y28" s="20">
        <f t="shared" si="0"/>
        <v>0</v>
      </c>
      <c r="Z28" s="24">
        <f t="shared" si="1"/>
        <v>30</v>
      </c>
    </row>
    <row r="29" spans="1:26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14"/>
      <c r="S29" s="15"/>
      <c r="T29" s="14"/>
      <c r="U29" s="3"/>
      <c r="V29" s="3"/>
      <c r="W29" s="14"/>
      <c r="X29" s="23"/>
      <c r="Y29" s="20">
        <f t="shared" si="0"/>
        <v>0</v>
      </c>
      <c r="Z29" s="24">
        <f t="shared" si="1"/>
        <v>20</v>
      </c>
    </row>
    <row r="30" spans="1:26" ht="16.2" thickBot="1" x14ac:dyDescent="0.35">
      <c r="A30" s="38" t="s">
        <v>87</v>
      </c>
      <c r="B30" s="36"/>
      <c r="C30" s="38" t="s">
        <v>88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31"/>
      <c r="S30" s="32"/>
      <c r="T30" s="29"/>
      <c r="U30" s="29"/>
      <c r="V30" s="29"/>
      <c r="W30" s="29"/>
      <c r="X30" s="39"/>
      <c r="Y30" s="20">
        <f t="shared" si="0"/>
        <v>0</v>
      </c>
      <c r="Z30" s="24">
        <f t="shared" si="1"/>
        <v>50</v>
      </c>
    </row>
    <row r="31" spans="1:26" x14ac:dyDescent="0.3">
      <c r="A31" s="10" t="s">
        <v>22</v>
      </c>
      <c r="B31" s="79" t="s">
        <v>28</v>
      </c>
      <c r="C31" s="79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5"/>
      <c r="T31" s="12"/>
      <c r="U31" s="12"/>
      <c r="V31" s="12"/>
      <c r="W31" s="12"/>
      <c r="X31" s="16"/>
      <c r="Y31" s="40"/>
      <c r="Z31" s="11"/>
    </row>
    <row r="32" spans="1:26" x14ac:dyDescent="0.3">
      <c r="A32" s="34"/>
      <c r="B32" s="35"/>
      <c r="C32" s="19" t="s">
        <v>95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4"/>
      <c r="U32" s="14"/>
      <c r="V32" s="14"/>
      <c r="W32" s="3"/>
      <c r="X32" s="41"/>
      <c r="Y32" s="42">
        <f>SUM(E32:X32)</f>
        <v>0</v>
      </c>
      <c r="Z32" s="20">
        <f>D32-Y32</f>
        <v>24</v>
      </c>
    </row>
    <row r="33" spans="1:26" ht="16.2" thickBot="1" x14ac:dyDescent="0.35">
      <c r="A33" s="34"/>
      <c r="B33" s="35"/>
      <c r="C33" s="19" t="s">
        <v>96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32"/>
      <c r="T33" s="14"/>
      <c r="U33" s="14"/>
      <c r="V33" s="14"/>
      <c r="W33" s="3"/>
      <c r="X33" s="41"/>
      <c r="Y33" s="42">
        <f>SUM(E33:X33)</f>
        <v>0</v>
      </c>
      <c r="Z33" s="20">
        <f>D33-Y33</f>
        <v>15</v>
      </c>
    </row>
    <row r="34" spans="1:26" x14ac:dyDescent="0.3">
      <c r="A34" s="10" t="s">
        <v>23</v>
      </c>
      <c r="B34" s="79" t="s">
        <v>25</v>
      </c>
      <c r="C34" s="79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5"/>
      <c r="T34" s="12"/>
      <c r="U34" s="12"/>
      <c r="V34" s="12"/>
      <c r="W34" s="12"/>
      <c r="X34" s="16"/>
      <c r="Y34" s="40"/>
      <c r="Z34" s="11"/>
    </row>
    <row r="35" spans="1:26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3"/>
      <c r="R35" s="3"/>
      <c r="S35" s="22"/>
      <c r="T35" s="14"/>
      <c r="U35" s="14"/>
      <c r="V35" s="3"/>
      <c r="W35" s="3"/>
      <c r="X35" s="41"/>
      <c r="Y35" s="42">
        <f>SUM(E35:X35)</f>
        <v>0</v>
      </c>
      <c r="Z35" s="20">
        <f>D35-Y35</f>
        <v>50</v>
      </c>
    </row>
    <row r="36" spans="1:26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0"/>
      <c r="T36" s="31"/>
      <c r="U36" s="31"/>
      <c r="V36" s="31"/>
      <c r="W36" s="31"/>
      <c r="X36" s="39"/>
      <c r="Y36" s="43">
        <f>SUM(E36:X36)</f>
        <v>0</v>
      </c>
      <c r="Z36" s="27">
        <f>D36-Y36</f>
        <v>10</v>
      </c>
    </row>
    <row r="37" spans="1:26" x14ac:dyDescent="0.3">
      <c r="A37" s="10" t="s">
        <v>24</v>
      </c>
      <c r="B37" s="79" t="s">
        <v>58</v>
      </c>
      <c r="C37" s="79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5"/>
      <c r="T37" s="12"/>
      <c r="U37" s="12"/>
      <c r="V37" s="12"/>
      <c r="W37" s="12"/>
      <c r="X37" s="16"/>
      <c r="Y37" s="20"/>
      <c r="Z37" s="20"/>
    </row>
    <row r="38" spans="1:26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22"/>
      <c r="T38" s="3"/>
      <c r="U38" s="3"/>
      <c r="V38" s="3"/>
      <c r="W38" s="3"/>
      <c r="X38" s="41"/>
      <c r="Y38" s="20">
        <f t="shared" ref="Y38:Y43" si="2">SUM(E38:X38)</f>
        <v>0.5</v>
      </c>
      <c r="Z38" s="20">
        <f t="shared" ref="Z38:Z43" si="3">D38-Y38</f>
        <v>2.5</v>
      </c>
    </row>
    <row r="39" spans="1:26" x14ac:dyDescent="0.3">
      <c r="A39" s="18" t="s">
        <v>42</v>
      </c>
      <c r="B39" s="35"/>
      <c r="C39" s="19" t="s">
        <v>82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14"/>
      <c r="V39" s="14"/>
      <c r="W39" s="14"/>
      <c r="X39" s="23"/>
      <c r="Y39" s="20">
        <f t="shared" si="2"/>
        <v>14.5</v>
      </c>
      <c r="Z39" s="20">
        <f t="shared" si="3"/>
        <v>-4.5</v>
      </c>
    </row>
    <row r="40" spans="1:26" x14ac:dyDescent="0.3">
      <c r="A40" s="18" t="s">
        <v>81</v>
      </c>
      <c r="B40" s="19"/>
      <c r="C40" s="19" t="s">
        <v>83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4"/>
      <c r="U40" s="14"/>
      <c r="V40" s="14"/>
      <c r="W40" s="14"/>
      <c r="X40" s="23"/>
      <c r="Y40" s="20">
        <f t="shared" si="2"/>
        <v>1.5</v>
      </c>
      <c r="Z40" s="20">
        <f t="shared" si="3"/>
        <v>0.5</v>
      </c>
    </row>
    <row r="41" spans="1:26" x14ac:dyDescent="0.3">
      <c r="A41" s="18" t="s">
        <v>80</v>
      </c>
      <c r="B41" s="19"/>
      <c r="C41" s="19" t="s">
        <v>97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/>
      <c r="K41" s="3">
        <v>1</v>
      </c>
      <c r="L41" s="3">
        <v>1</v>
      </c>
      <c r="M41" s="3">
        <v>1.5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22"/>
      <c r="T41" s="3"/>
      <c r="U41" s="3"/>
      <c r="V41" s="3"/>
      <c r="W41" s="3"/>
      <c r="X41" s="41"/>
      <c r="Y41" s="20">
        <f t="shared" si="2"/>
        <v>14.5</v>
      </c>
      <c r="Z41" s="20">
        <f t="shared" si="3"/>
        <v>7.5</v>
      </c>
    </row>
    <row r="42" spans="1:26" ht="16.2" thickBot="1" x14ac:dyDescent="0.35">
      <c r="A42" s="25" t="s">
        <v>98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/>
      <c r="K42" s="29">
        <v>0.25</v>
      </c>
      <c r="L42" s="29">
        <v>0.25</v>
      </c>
      <c r="M42" s="29">
        <v>0.25</v>
      </c>
      <c r="N42" s="29">
        <v>0.25</v>
      </c>
      <c r="O42" s="29">
        <v>0.25</v>
      </c>
      <c r="P42" s="29">
        <v>0.25</v>
      </c>
      <c r="Q42" s="29">
        <v>0.25</v>
      </c>
      <c r="R42" s="29">
        <v>0.25</v>
      </c>
      <c r="S42" s="30"/>
      <c r="T42" s="29"/>
      <c r="U42" s="29"/>
      <c r="V42" s="29"/>
      <c r="W42" s="29"/>
      <c r="X42" s="39"/>
      <c r="Y42" s="27">
        <f t="shared" si="2"/>
        <v>3</v>
      </c>
      <c r="Z42" s="27">
        <f t="shared" si="3"/>
        <v>2</v>
      </c>
    </row>
    <row r="43" spans="1:26" ht="16.2" thickBot="1" x14ac:dyDescent="0.35">
      <c r="A43" s="10" t="s">
        <v>26</v>
      </c>
      <c r="B43" s="79" t="s">
        <v>49</v>
      </c>
      <c r="C43" s="79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46"/>
      <c r="T43" s="12"/>
      <c r="U43" s="12"/>
      <c r="V43" s="12"/>
      <c r="W43" s="12"/>
      <c r="X43" s="16"/>
      <c r="Y43" s="47">
        <f t="shared" si="2"/>
        <v>10</v>
      </c>
      <c r="Z43" s="48">
        <f t="shared" si="3"/>
        <v>32</v>
      </c>
    </row>
    <row r="44" spans="1:26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46"/>
      <c r="T44" s="12"/>
      <c r="U44" s="12"/>
      <c r="V44" s="12"/>
      <c r="W44" s="12"/>
      <c r="X44" s="16"/>
      <c r="Y44" s="31"/>
      <c r="Z44" s="31"/>
    </row>
    <row r="45" spans="1:26" ht="16.2" thickBot="1" x14ac:dyDescent="0.35">
      <c r="A45" s="81" t="s">
        <v>89</v>
      </c>
      <c r="B45" s="82"/>
      <c r="C45" s="82"/>
      <c r="D45" s="47">
        <f>SUM(D2:D44)</f>
        <v>549</v>
      </c>
      <c r="E45" s="45">
        <f t="shared" ref="E45:X45" si="4">SUM(E2:E43)</f>
        <v>8</v>
      </c>
      <c r="F45" s="45">
        <f t="shared" si="4"/>
        <v>14.25</v>
      </c>
      <c r="G45" s="45">
        <f t="shared" si="4"/>
        <v>16.25</v>
      </c>
      <c r="H45" s="51">
        <f t="shared" si="4"/>
        <v>18.25</v>
      </c>
      <c r="I45" s="45">
        <f t="shared" si="4"/>
        <v>9.75</v>
      </c>
      <c r="J45" s="45">
        <f t="shared" si="4"/>
        <v>32.5</v>
      </c>
      <c r="K45" s="45">
        <f t="shared" si="4"/>
        <v>23.75</v>
      </c>
      <c r="L45" s="45">
        <f t="shared" si="4"/>
        <v>23.25</v>
      </c>
      <c r="M45" s="45">
        <f t="shared" si="4"/>
        <v>31.75</v>
      </c>
      <c r="N45" s="45">
        <f t="shared" si="4"/>
        <v>24.25</v>
      </c>
      <c r="O45" s="45">
        <f t="shared" si="4"/>
        <v>29.25</v>
      </c>
      <c r="P45" s="45">
        <f t="shared" si="4"/>
        <v>14.25</v>
      </c>
      <c r="Q45" s="45">
        <f t="shared" si="4"/>
        <v>21.25</v>
      </c>
      <c r="R45" s="45">
        <f t="shared" si="4"/>
        <v>26.25</v>
      </c>
      <c r="S45" s="52">
        <f t="shared" si="4"/>
        <v>0</v>
      </c>
      <c r="T45" s="45">
        <f t="shared" si="4"/>
        <v>0</v>
      </c>
      <c r="U45" s="45">
        <f t="shared" si="4"/>
        <v>0</v>
      </c>
      <c r="V45" s="45">
        <f t="shared" si="4"/>
        <v>0</v>
      </c>
      <c r="W45" s="45">
        <f t="shared" si="4"/>
        <v>0</v>
      </c>
      <c r="X45" s="53">
        <f t="shared" si="4"/>
        <v>0</v>
      </c>
      <c r="Y45" s="27">
        <f>SUM(E45:X45)</f>
        <v>293</v>
      </c>
      <c r="Z45" s="27">
        <f>D45-Y45</f>
        <v>256</v>
      </c>
    </row>
    <row r="46" spans="1:26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6.2" thickBot="1" x14ac:dyDescent="0.35">
      <c r="A47" s="81" t="s">
        <v>99</v>
      </c>
      <c r="B47" s="82"/>
      <c r="C47" s="82"/>
      <c r="D47" s="83"/>
      <c r="E47" s="55">
        <f>($D$45 -12*16-6*40)/(16+6) + 12</f>
        <v>17.31818181818182</v>
      </c>
      <c r="F47" s="55">
        <f t="shared" ref="F47:R47" si="5">($D$45 -12*16-6*40)/(16+6) + 12</f>
        <v>17.31818181818182</v>
      </c>
      <c r="G47" s="55">
        <f t="shared" si="5"/>
        <v>17.31818181818182</v>
      </c>
      <c r="H47" s="55">
        <f t="shared" si="5"/>
        <v>17.31818181818182</v>
      </c>
      <c r="I47" s="55">
        <f t="shared" si="5"/>
        <v>17.31818181818182</v>
      </c>
      <c r="J47" s="55">
        <f t="shared" si="5"/>
        <v>17.31818181818182</v>
      </c>
      <c r="K47" s="55">
        <f t="shared" si="5"/>
        <v>17.31818181818182</v>
      </c>
      <c r="L47" s="55">
        <f t="shared" si="5"/>
        <v>17.31818181818182</v>
      </c>
      <c r="M47" s="55">
        <f t="shared" si="5"/>
        <v>17.31818181818182</v>
      </c>
      <c r="N47" s="55">
        <f t="shared" si="5"/>
        <v>17.31818181818182</v>
      </c>
      <c r="O47" s="55">
        <f t="shared" si="5"/>
        <v>17.31818181818182</v>
      </c>
      <c r="P47" s="55">
        <f t="shared" si="5"/>
        <v>17.31818181818182</v>
      </c>
      <c r="Q47" s="55">
        <f t="shared" si="5"/>
        <v>17.31818181818182</v>
      </c>
      <c r="R47" s="55">
        <f t="shared" si="5"/>
        <v>17.31818181818182</v>
      </c>
      <c r="S47" s="55">
        <f>($D$45 -12*16-6*40)/(16+6) + 40</f>
        <v>45.31818181818182</v>
      </c>
      <c r="T47" s="55">
        <f t="shared" ref="T47:X47" si="6">($D$45 -12*16-6*40)/(16+6) + 40</f>
        <v>45.31818181818182</v>
      </c>
      <c r="U47" s="55">
        <f t="shared" si="6"/>
        <v>45.31818181818182</v>
      </c>
      <c r="V47" s="55">
        <f t="shared" si="6"/>
        <v>45.31818181818182</v>
      </c>
      <c r="W47" s="55">
        <f t="shared" si="6"/>
        <v>45.31818181818182</v>
      </c>
      <c r="X47" s="56">
        <f t="shared" si="6"/>
        <v>45.31818181818182</v>
      </c>
      <c r="Y47" s="57">
        <f>SUM(E47:X47)</f>
        <v>514.36363636363637</v>
      </c>
    </row>
    <row r="48" spans="1:26" ht="16.2" thickBot="1" x14ac:dyDescent="0.35">
      <c r="A48" s="81" t="s">
        <v>100</v>
      </c>
      <c r="B48" s="82"/>
      <c r="C48" s="82"/>
      <c r="D48" s="83"/>
      <c r="E48" s="55">
        <f t="shared" ref="E48:X48" si="7">E47-E45</f>
        <v>9.3181818181818201</v>
      </c>
      <c r="F48" s="55">
        <f t="shared" si="7"/>
        <v>3.0681818181818201</v>
      </c>
      <c r="G48" s="55">
        <f t="shared" si="7"/>
        <v>1.0681818181818201</v>
      </c>
      <c r="H48" s="55">
        <f t="shared" si="7"/>
        <v>-0.93181818181817988</v>
      </c>
      <c r="I48" s="55">
        <f t="shared" si="7"/>
        <v>7.5681818181818201</v>
      </c>
      <c r="J48" s="55">
        <f t="shared" si="7"/>
        <v>-15.18181818181818</v>
      </c>
      <c r="K48" s="55">
        <f t="shared" si="7"/>
        <v>-6.4318181818181799</v>
      </c>
      <c r="L48" s="55">
        <f t="shared" si="7"/>
        <v>-5.9318181818181799</v>
      </c>
      <c r="M48" s="55">
        <f t="shared" si="7"/>
        <v>-14.43181818181818</v>
      </c>
      <c r="N48" s="55">
        <f t="shared" si="7"/>
        <v>-6.9318181818181799</v>
      </c>
      <c r="O48" s="55">
        <f t="shared" si="7"/>
        <v>-11.93181818181818</v>
      </c>
      <c r="P48" s="55">
        <f t="shared" si="7"/>
        <v>3.0681818181818201</v>
      </c>
      <c r="Q48" s="55">
        <f t="shared" si="7"/>
        <v>-3.9318181818181799</v>
      </c>
      <c r="R48" s="55">
        <f t="shared" si="7"/>
        <v>-8.9318181818181799</v>
      </c>
      <c r="S48" s="55">
        <f t="shared" si="7"/>
        <v>45.31818181818182</v>
      </c>
      <c r="T48" s="55">
        <f t="shared" si="7"/>
        <v>45.31818181818182</v>
      </c>
      <c r="U48" s="55">
        <f t="shared" si="7"/>
        <v>45.31818181818182</v>
      </c>
      <c r="V48" s="55">
        <f t="shared" si="7"/>
        <v>45.31818181818182</v>
      </c>
      <c r="W48" s="55">
        <f t="shared" si="7"/>
        <v>45.31818181818182</v>
      </c>
      <c r="X48" s="56">
        <f t="shared" si="7"/>
        <v>45.31818181818182</v>
      </c>
    </row>
    <row r="49" spans="5:24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O49" si="8">F49+G48</f>
        <v>13.45454545454546</v>
      </c>
      <c r="H49" s="57">
        <f t="shared" si="8"/>
        <v>12.52272727272728</v>
      </c>
      <c r="I49" s="57">
        <f t="shared" si="8"/>
        <v>20.090909090909101</v>
      </c>
      <c r="J49" s="57">
        <f t="shared" si="8"/>
        <v>4.9090909090909207</v>
      </c>
      <c r="K49" s="57">
        <f t="shared" si="8"/>
        <v>-1.5227272727272592</v>
      </c>
      <c r="L49" s="57">
        <f t="shared" si="8"/>
        <v>-7.454545454545439</v>
      </c>
      <c r="M49" s="57">
        <f t="shared" si="8"/>
        <v>-21.886363636363619</v>
      </c>
      <c r="N49" s="57">
        <f t="shared" si="8"/>
        <v>-28.818181818181799</v>
      </c>
      <c r="O49" s="57">
        <f t="shared" si="8"/>
        <v>-40.749999999999979</v>
      </c>
      <c r="P49" s="57">
        <f t="shared" ref="P49" si="9">O49+P48</f>
        <v>-37.681818181818159</v>
      </c>
      <c r="Q49" s="57">
        <f t="shared" ref="Q49" si="10">P49+Q48</f>
        <v>-41.613636363636338</v>
      </c>
      <c r="R49" s="57">
        <f t="shared" ref="R49" si="11">Q49+R48</f>
        <v>-50.545454545454518</v>
      </c>
      <c r="S49" s="57">
        <f t="shared" ref="S49" si="12">R49+S48</f>
        <v>-5.2272727272726982</v>
      </c>
      <c r="T49" s="57">
        <f t="shared" ref="T49" si="13">S49+T48</f>
        <v>40.090909090909122</v>
      </c>
      <c r="U49" s="57">
        <f t="shared" ref="U49" si="14">T49+U48</f>
        <v>85.409090909090935</v>
      </c>
      <c r="V49" s="57">
        <f t="shared" ref="V49" si="15">U49+V48</f>
        <v>130.72727272727275</v>
      </c>
      <c r="W49" s="57">
        <f t="shared" ref="W49" si="16">V49+W48</f>
        <v>176.04545454545456</v>
      </c>
      <c r="X49" s="57">
        <f t="shared" ref="X49" si="17">W49+X48</f>
        <v>221.36363636363637</v>
      </c>
    </row>
    <row r="53" spans="5:24" x14ac:dyDescent="0.3">
      <c r="Q53" s="57">
        <f>SUM(E47:Q47)</f>
        <v>225.1363636363636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Z2:Z46">
    <cfRule type="cellIs" dxfId="5" priority="4" operator="lessThan">
      <formula>0</formula>
    </cfRule>
  </conditionalFormatting>
  <conditionalFormatting sqref="E48:X48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Y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0320-61CF-4B89-AD0B-0091112F94A4}">
  <dimension ref="A1:O51"/>
  <sheetViews>
    <sheetView tabSelected="1" zoomScale="67" zoomScaleNormal="110" workbookViewId="0">
      <selection activeCell="Q39" sqref="Q39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5" width="11" style="9" bestFit="1" customWidth="1"/>
    <col min="6" max="13" width="11" style="65" bestFit="1" customWidth="1"/>
    <col min="14" max="14" width="11.88671875" style="9" bestFit="1" customWidth="1"/>
    <col min="15" max="15" width="7.88671875" style="9" bestFit="1" customWidth="1"/>
    <col min="16" max="16384" width="11.5546875" style="9"/>
  </cols>
  <sheetData>
    <row r="1" spans="1:15" ht="16.8" thickTop="1" thickBot="1" x14ac:dyDescent="0.35">
      <c r="A1" s="4" t="s">
        <v>0</v>
      </c>
      <c r="B1" s="80" t="s">
        <v>1</v>
      </c>
      <c r="C1" s="80"/>
      <c r="D1" s="1" t="s">
        <v>35</v>
      </c>
      <c r="E1" s="60">
        <v>44347</v>
      </c>
      <c r="F1" s="61">
        <v>44354</v>
      </c>
      <c r="G1" s="61">
        <v>44361</v>
      </c>
      <c r="H1" s="61">
        <v>44368</v>
      </c>
      <c r="I1" s="61">
        <v>44375</v>
      </c>
      <c r="J1" s="61">
        <v>44382</v>
      </c>
      <c r="K1" s="76">
        <v>44389</v>
      </c>
      <c r="L1" s="61">
        <v>44396</v>
      </c>
      <c r="M1" s="75">
        <v>44403</v>
      </c>
      <c r="N1" s="59" t="s">
        <v>84</v>
      </c>
      <c r="O1" s="1" t="s">
        <v>85</v>
      </c>
    </row>
    <row r="2" spans="1:15" x14ac:dyDescent="0.3">
      <c r="A2" s="10" t="s">
        <v>2</v>
      </c>
      <c r="B2" s="79" t="s">
        <v>3</v>
      </c>
      <c r="C2" s="79"/>
      <c r="D2" s="11"/>
      <c r="E2" s="12"/>
      <c r="F2" s="37"/>
      <c r="G2" s="62"/>
      <c r="H2" s="37"/>
      <c r="I2" s="37"/>
      <c r="J2" s="37"/>
      <c r="K2" s="21"/>
      <c r="L2" s="37"/>
      <c r="M2" s="62"/>
      <c r="N2" s="17"/>
      <c r="O2" s="17"/>
    </row>
    <row r="3" spans="1:15" x14ac:dyDescent="0.3">
      <c r="A3" s="18" t="s">
        <v>7</v>
      </c>
      <c r="B3" s="19"/>
      <c r="C3" s="19" t="s">
        <v>4</v>
      </c>
      <c r="D3" s="20">
        <v>5</v>
      </c>
      <c r="E3" s="21">
        <v>5</v>
      </c>
      <c r="F3" s="21"/>
      <c r="G3" s="63"/>
      <c r="H3" s="21"/>
      <c r="I3" s="21"/>
      <c r="J3" s="21"/>
      <c r="K3" s="21"/>
      <c r="L3" s="21"/>
      <c r="M3" s="63"/>
      <c r="N3" s="24">
        <f>SUM(E3:M3)</f>
        <v>5</v>
      </c>
      <c r="O3" s="24">
        <f>D3-N3</f>
        <v>0</v>
      </c>
    </row>
    <row r="4" spans="1:15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63"/>
      <c r="H4" s="21"/>
      <c r="I4" s="21"/>
      <c r="J4" s="21"/>
      <c r="K4" s="21"/>
      <c r="L4" s="21"/>
      <c r="M4" s="63"/>
      <c r="N4" s="24">
        <f>SUM(E4:M4)</f>
        <v>0</v>
      </c>
      <c r="O4" s="24">
        <f>D4-N4</f>
        <v>5</v>
      </c>
    </row>
    <row r="5" spans="1:15" x14ac:dyDescent="0.3">
      <c r="A5" s="18" t="s">
        <v>9</v>
      </c>
      <c r="B5" s="19"/>
      <c r="C5" s="19" t="s">
        <v>6</v>
      </c>
      <c r="D5" s="20">
        <v>5</v>
      </c>
      <c r="E5" s="14"/>
      <c r="F5" s="21"/>
      <c r="G5" s="63"/>
      <c r="H5" s="70"/>
      <c r="I5" s="70"/>
      <c r="J5" s="70"/>
      <c r="K5" s="70"/>
      <c r="L5" s="70"/>
      <c r="M5" s="71"/>
      <c r="N5" s="24">
        <f>SUM(F5:M5)</f>
        <v>0</v>
      </c>
      <c r="O5" s="24">
        <f>D5-N5</f>
        <v>5</v>
      </c>
    </row>
    <row r="6" spans="1:15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9.5</v>
      </c>
      <c r="F6" s="28"/>
      <c r="G6" s="64"/>
      <c r="H6" s="28"/>
      <c r="I6" s="28"/>
      <c r="J6" s="28"/>
      <c r="K6" s="28"/>
      <c r="L6" s="28"/>
      <c r="M6" s="64"/>
      <c r="N6" s="24">
        <f>SUM(E6:M6)</f>
        <v>9.5</v>
      </c>
      <c r="O6" s="24">
        <f>D6-N6</f>
        <v>5.5</v>
      </c>
    </row>
    <row r="7" spans="1:15" x14ac:dyDescent="0.3">
      <c r="A7" s="10" t="s">
        <v>10</v>
      </c>
      <c r="B7" s="79" t="s">
        <v>29</v>
      </c>
      <c r="C7" s="79"/>
      <c r="D7" s="11"/>
      <c r="E7" s="12"/>
      <c r="F7" s="37"/>
      <c r="G7" s="62"/>
      <c r="H7" s="37"/>
      <c r="I7" s="37"/>
      <c r="J7" s="21"/>
      <c r="K7" s="21"/>
      <c r="L7" s="21"/>
      <c r="M7" s="62"/>
      <c r="N7" s="17"/>
      <c r="O7" s="11"/>
    </row>
    <row r="8" spans="1:15" x14ac:dyDescent="0.3">
      <c r="A8" s="18"/>
      <c r="B8" s="19"/>
      <c r="C8" s="19" t="s">
        <v>59</v>
      </c>
      <c r="D8" s="20">
        <v>15</v>
      </c>
      <c r="E8" s="14">
        <v>37.5</v>
      </c>
      <c r="F8" s="21"/>
      <c r="G8" s="63"/>
      <c r="H8" s="21"/>
      <c r="I8" s="21"/>
      <c r="J8" s="21"/>
      <c r="K8" s="21"/>
      <c r="M8" s="63"/>
      <c r="N8" s="24">
        <f>SUM(E8:M8)</f>
        <v>37.5</v>
      </c>
      <c r="O8" s="20">
        <f>D8-N8</f>
        <v>-22.5</v>
      </c>
    </row>
    <row r="9" spans="1:15" x14ac:dyDescent="0.3">
      <c r="A9" s="18"/>
      <c r="B9" s="19"/>
      <c r="C9" s="19" t="s">
        <v>60</v>
      </c>
      <c r="D9" s="20">
        <v>15</v>
      </c>
      <c r="E9" s="14">
        <v>50.5</v>
      </c>
      <c r="F9" s="21"/>
      <c r="G9" s="63"/>
      <c r="H9" s="21"/>
      <c r="I9" s="21"/>
      <c r="J9" s="21"/>
      <c r="K9" s="58"/>
      <c r="M9" s="63"/>
      <c r="N9" s="24">
        <f>SUM(F9:M9)</f>
        <v>0</v>
      </c>
      <c r="O9" s="20">
        <f>D9-N9</f>
        <v>15</v>
      </c>
    </row>
    <row r="10" spans="1:15" ht="16.2" thickBot="1" x14ac:dyDescent="0.35">
      <c r="A10" s="25"/>
      <c r="B10" s="26"/>
      <c r="C10" s="26" t="s">
        <v>101</v>
      </c>
      <c r="D10" s="27">
        <v>15</v>
      </c>
      <c r="E10" s="31">
        <v>31</v>
      </c>
      <c r="F10" s="72">
        <v>1</v>
      </c>
      <c r="G10" s="64"/>
      <c r="H10" s="28"/>
      <c r="I10" s="28"/>
      <c r="J10" s="28"/>
      <c r="K10" s="28"/>
      <c r="L10" s="28"/>
      <c r="M10" s="64"/>
      <c r="N10" s="24">
        <f>SUM(E10:M10)</f>
        <v>32</v>
      </c>
      <c r="O10" s="27">
        <f>D10-N10</f>
        <v>-17</v>
      </c>
    </row>
    <row r="11" spans="1:15" x14ac:dyDescent="0.3">
      <c r="A11" s="10" t="s">
        <v>12</v>
      </c>
      <c r="B11" s="79" t="s">
        <v>11</v>
      </c>
      <c r="C11" s="79"/>
      <c r="D11" s="11"/>
      <c r="E11" s="12"/>
      <c r="F11" s="37"/>
      <c r="G11" s="62"/>
      <c r="H11" s="37"/>
      <c r="I11" s="37"/>
      <c r="J11" s="21"/>
      <c r="K11" s="21"/>
      <c r="L11" s="21"/>
      <c r="M11" s="62"/>
      <c r="N11" s="17"/>
      <c r="O11" s="24"/>
    </row>
    <row r="12" spans="1:15" x14ac:dyDescent="0.3">
      <c r="A12" s="34"/>
      <c r="B12" s="35"/>
      <c r="C12" s="19" t="s">
        <v>90</v>
      </c>
      <c r="D12" s="20">
        <v>15</v>
      </c>
      <c r="E12" s="14">
        <v>26.5</v>
      </c>
      <c r="F12" s="70">
        <v>1</v>
      </c>
      <c r="G12" s="63"/>
      <c r="H12" s="21"/>
      <c r="I12" s="21"/>
      <c r="J12" s="21"/>
      <c r="K12" s="21"/>
      <c r="L12" s="21"/>
      <c r="M12" s="63"/>
      <c r="N12" s="24">
        <f>SUM(E12:M12)</f>
        <v>27.5</v>
      </c>
      <c r="O12" s="24">
        <f>D12-N12</f>
        <v>-12.5</v>
      </c>
    </row>
    <row r="13" spans="1:15" x14ac:dyDescent="0.3">
      <c r="A13" s="34"/>
      <c r="B13" s="35"/>
      <c r="C13" s="19" t="s">
        <v>91</v>
      </c>
      <c r="D13" s="20">
        <v>8</v>
      </c>
      <c r="E13" s="14">
        <v>28</v>
      </c>
      <c r="F13" s="70">
        <v>5</v>
      </c>
      <c r="G13" s="63"/>
      <c r="H13" s="21"/>
      <c r="I13" s="21"/>
      <c r="J13" s="21"/>
      <c r="K13" s="21"/>
      <c r="L13" s="21"/>
      <c r="M13" s="63"/>
      <c r="N13" s="24">
        <f>SUM(E13:M13)</f>
        <v>33</v>
      </c>
      <c r="O13" s="24">
        <f>D13-N13</f>
        <v>-25</v>
      </c>
    </row>
    <row r="14" spans="1:15" x14ac:dyDescent="0.3">
      <c r="A14" s="34"/>
      <c r="B14" s="35"/>
      <c r="C14" s="19" t="s">
        <v>92</v>
      </c>
      <c r="D14" s="20">
        <v>40</v>
      </c>
      <c r="E14" s="14">
        <v>15</v>
      </c>
      <c r="F14" s="70">
        <v>18</v>
      </c>
      <c r="G14" s="71">
        <v>10</v>
      </c>
      <c r="H14" s="21">
        <v>10</v>
      </c>
      <c r="I14" s="21"/>
      <c r="J14" s="21"/>
      <c r="K14" s="21"/>
      <c r="L14" s="21"/>
      <c r="M14" s="63"/>
      <c r="N14" s="24">
        <f>SUM(E14:M14)</f>
        <v>53</v>
      </c>
      <c r="O14" s="24">
        <f>D14-N14</f>
        <v>-13</v>
      </c>
    </row>
    <row r="15" spans="1:15" x14ac:dyDescent="0.3">
      <c r="A15" s="34"/>
      <c r="B15" s="35"/>
      <c r="C15" s="36" t="s">
        <v>93</v>
      </c>
      <c r="D15" s="20">
        <v>5</v>
      </c>
      <c r="E15" s="14"/>
      <c r="F15" s="70"/>
      <c r="G15" s="71"/>
      <c r="H15" s="21">
        <v>2</v>
      </c>
      <c r="I15" s="21"/>
      <c r="J15" s="21"/>
      <c r="K15" s="21"/>
      <c r="L15" s="21"/>
      <c r="M15" s="63"/>
      <c r="N15" s="24">
        <f>SUM(E15:M15)</f>
        <v>2</v>
      </c>
      <c r="O15" s="24">
        <f>D15-N15</f>
        <v>3</v>
      </c>
    </row>
    <row r="16" spans="1:15" ht="16.2" thickBot="1" x14ac:dyDescent="0.35">
      <c r="A16" s="25"/>
      <c r="B16" s="26"/>
      <c r="C16" s="36" t="s">
        <v>94</v>
      </c>
      <c r="D16" s="27">
        <v>5</v>
      </c>
      <c r="E16" s="31"/>
      <c r="F16" s="72"/>
      <c r="G16" s="73"/>
      <c r="H16" s="28">
        <v>5</v>
      </c>
      <c r="I16" s="28"/>
      <c r="J16" s="28"/>
      <c r="K16" s="28"/>
      <c r="L16" s="28"/>
      <c r="M16" s="64"/>
      <c r="N16" s="74">
        <f>SUM(E16:M16)</f>
        <v>5</v>
      </c>
      <c r="O16" s="24">
        <f>D16-N16</f>
        <v>0</v>
      </c>
    </row>
    <row r="17" spans="1:15" x14ac:dyDescent="0.3">
      <c r="A17" s="10" t="s">
        <v>20</v>
      </c>
      <c r="B17" s="79" t="s">
        <v>13</v>
      </c>
      <c r="C17" s="79"/>
      <c r="D17" s="11"/>
      <c r="E17" s="12"/>
      <c r="F17" s="37"/>
      <c r="G17" s="62"/>
      <c r="H17" s="37"/>
      <c r="I17" s="37"/>
      <c r="J17" s="37"/>
      <c r="K17" s="21"/>
      <c r="L17" s="37"/>
      <c r="M17" s="62"/>
      <c r="N17" s="24"/>
      <c r="O17" s="11"/>
    </row>
    <row r="18" spans="1:15" x14ac:dyDescent="0.3">
      <c r="A18" s="18" t="s">
        <v>38</v>
      </c>
      <c r="B18" s="19"/>
      <c r="C18" s="19" t="s">
        <v>14</v>
      </c>
      <c r="D18" s="20">
        <v>3</v>
      </c>
      <c r="E18" s="14">
        <v>6</v>
      </c>
      <c r="F18" s="21"/>
      <c r="G18" s="63"/>
      <c r="H18" s="21"/>
      <c r="I18" s="21"/>
      <c r="J18" s="21"/>
      <c r="K18" s="21"/>
      <c r="L18" s="21"/>
      <c r="M18" s="63"/>
      <c r="N18" s="24">
        <f>SUM(E18:M18)</f>
        <v>6</v>
      </c>
      <c r="O18" s="20">
        <f>D18-N18</f>
        <v>-3</v>
      </c>
    </row>
    <row r="19" spans="1:15" x14ac:dyDescent="0.3">
      <c r="A19" s="18" t="s">
        <v>39</v>
      </c>
      <c r="B19" s="19"/>
      <c r="C19" s="19" t="s">
        <v>15</v>
      </c>
      <c r="D19" s="20">
        <v>10</v>
      </c>
      <c r="E19" s="14">
        <v>10</v>
      </c>
      <c r="F19" s="21"/>
      <c r="G19" s="63"/>
      <c r="H19" s="21"/>
      <c r="I19" s="21"/>
      <c r="J19" s="21"/>
      <c r="K19" s="21"/>
      <c r="L19" s="21"/>
      <c r="M19" s="63"/>
      <c r="N19" s="24">
        <f>SUM(E19:M19)</f>
        <v>10</v>
      </c>
      <c r="O19" s="20">
        <f>D19-N19</f>
        <v>0</v>
      </c>
    </row>
    <row r="20" spans="1:15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28"/>
      <c r="G20" s="73"/>
      <c r="H20" s="28"/>
      <c r="I20" s="28"/>
      <c r="J20" s="28"/>
      <c r="K20" s="28"/>
      <c r="L20" s="28"/>
      <c r="M20" s="64"/>
      <c r="N20" s="24">
        <f>SUM(E20:M20)</f>
        <v>0</v>
      </c>
      <c r="O20" s="20">
        <f>D20-N20</f>
        <v>5</v>
      </c>
    </row>
    <row r="21" spans="1:15" x14ac:dyDescent="0.3">
      <c r="A21" s="10" t="s">
        <v>21</v>
      </c>
      <c r="B21" s="79" t="s">
        <v>102</v>
      </c>
      <c r="C21" s="84"/>
      <c r="D21" s="20"/>
      <c r="E21" s="14"/>
      <c r="F21" s="21"/>
      <c r="G21" s="63"/>
      <c r="H21" s="21"/>
      <c r="I21" s="21"/>
      <c r="J21" s="21"/>
      <c r="K21" s="21"/>
      <c r="L21" s="21"/>
      <c r="M21" s="63"/>
      <c r="N21" s="17"/>
      <c r="O21" s="17"/>
    </row>
    <row r="22" spans="1:15" x14ac:dyDescent="0.3">
      <c r="A22" s="18" t="s">
        <v>43</v>
      </c>
      <c r="B22" s="35"/>
      <c r="C22" s="19" t="s">
        <v>103</v>
      </c>
      <c r="D22" s="20">
        <v>25</v>
      </c>
      <c r="E22" s="14"/>
      <c r="F22" s="21"/>
      <c r="G22" s="63"/>
      <c r="H22" s="21"/>
      <c r="I22" s="70"/>
      <c r="J22" s="21"/>
      <c r="K22" s="21">
        <v>20</v>
      </c>
      <c r="L22" s="21">
        <v>5</v>
      </c>
      <c r="M22" s="63"/>
      <c r="N22" s="24">
        <f t="shared" ref="N22:N27" si="0">SUM(E22:M22)</f>
        <v>25</v>
      </c>
      <c r="O22" s="24">
        <f t="shared" ref="O22:O32" si="1">D22-N22</f>
        <v>0</v>
      </c>
    </row>
    <row r="23" spans="1:15" x14ac:dyDescent="0.3">
      <c r="A23" s="18" t="s">
        <v>44</v>
      </c>
      <c r="B23" s="35"/>
      <c r="C23" s="19" t="s">
        <v>104</v>
      </c>
      <c r="D23" s="20">
        <v>1</v>
      </c>
      <c r="E23" s="14"/>
      <c r="F23" s="21"/>
      <c r="G23" s="63"/>
      <c r="H23" s="21"/>
      <c r="I23" s="70"/>
      <c r="J23" s="21"/>
      <c r="K23" s="21"/>
      <c r="L23" s="21">
        <v>1</v>
      </c>
      <c r="M23" s="63"/>
      <c r="N23" s="24">
        <f t="shared" si="0"/>
        <v>1</v>
      </c>
      <c r="O23" s="24">
        <f t="shared" si="1"/>
        <v>0</v>
      </c>
    </row>
    <row r="24" spans="1:15" x14ac:dyDescent="0.3">
      <c r="A24" s="18" t="s">
        <v>108</v>
      </c>
      <c r="B24" s="35"/>
      <c r="C24" s="19" t="s">
        <v>105</v>
      </c>
      <c r="D24" s="20">
        <v>5</v>
      </c>
      <c r="E24" s="14"/>
      <c r="F24" s="21"/>
      <c r="G24" s="63"/>
      <c r="H24" s="21"/>
      <c r="I24" s="70"/>
      <c r="J24" s="21"/>
      <c r="K24" s="21"/>
      <c r="L24" s="21">
        <v>1</v>
      </c>
      <c r="M24" s="63"/>
      <c r="N24" s="24">
        <f t="shared" si="0"/>
        <v>1</v>
      </c>
      <c r="O24" s="24">
        <f t="shared" si="1"/>
        <v>4</v>
      </c>
    </row>
    <row r="25" spans="1:15" x14ac:dyDescent="0.3">
      <c r="A25" s="18" t="s">
        <v>45</v>
      </c>
      <c r="B25" s="35"/>
      <c r="C25" s="19" t="s">
        <v>106</v>
      </c>
      <c r="D25" s="20">
        <v>5</v>
      </c>
      <c r="E25" s="14"/>
      <c r="F25" s="21"/>
      <c r="G25" s="63"/>
      <c r="H25" s="21"/>
      <c r="I25" s="70"/>
      <c r="J25" s="21"/>
      <c r="K25" s="21"/>
      <c r="L25" s="21"/>
      <c r="M25" s="63"/>
      <c r="N25" s="24">
        <f t="shared" si="0"/>
        <v>0</v>
      </c>
      <c r="O25" s="24">
        <f t="shared" si="1"/>
        <v>5</v>
      </c>
    </row>
    <row r="26" spans="1:15" ht="16.2" thickBot="1" x14ac:dyDescent="0.35">
      <c r="A26" s="18" t="s">
        <v>109</v>
      </c>
      <c r="B26" s="35"/>
      <c r="C26" s="19" t="s">
        <v>107</v>
      </c>
      <c r="D26" s="20">
        <v>5</v>
      </c>
      <c r="E26" s="14"/>
      <c r="F26" s="21"/>
      <c r="G26" s="63"/>
      <c r="H26" s="21"/>
      <c r="I26" s="70"/>
      <c r="J26" s="21"/>
      <c r="K26" s="28"/>
      <c r="L26" s="21"/>
      <c r="M26" s="63"/>
      <c r="N26" s="24">
        <f t="shared" si="0"/>
        <v>0</v>
      </c>
      <c r="O26" s="24">
        <f t="shared" si="1"/>
        <v>5</v>
      </c>
    </row>
    <row r="27" spans="1:15" x14ac:dyDescent="0.3">
      <c r="A27" s="10" t="s">
        <v>22</v>
      </c>
      <c r="B27" s="79" t="s">
        <v>17</v>
      </c>
      <c r="C27" s="79"/>
      <c r="D27" s="11"/>
      <c r="E27" s="12"/>
      <c r="F27" s="37"/>
      <c r="G27" s="62"/>
      <c r="H27" s="37"/>
      <c r="I27" s="37"/>
      <c r="J27" s="37"/>
      <c r="K27" s="21"/>
      <c r="L27" s="37"/>
      <c r="M27" s="62"/>
      <c r="N27" s="17">
        <f t="shared" si="0"/>
        <v>0</v>
      </c>
      <c r="O27" s="17">
        <f t="shared" si="1"/>
        <v>0</v>
      </c>
    </row>
    <row r="28" spans="1:15" x14ac:dyDescent="0.3">
      <c r="A28" s="18" t="s">
        <v>113</v>
      </c>
      <c r="B28" s="35"/>
      <c r="C28" s="19" t="s">
        <v>110</v>
      </c>
      <c r="D28" s="20">
        <v>15</v>
      </c>
      <c r="E28" s="14"/>
      <c r="F28" s="21"/>
      <c r="G28" s="63"/>
      <c r="H28" s="21">
        <v>5</v>
      </c>
      <c r="I28" s="65">
        <v>3</v>
      </c>
      <c r="J28" s="70"/>
      <c r="K28" s="21"/>
      <c r="L28" s="21"/>
      <c r="M28" s="63"/>
      <c r="N28" s="24">
        <f t="shared" ref="N28:N34" si="2">SUM(E28:M28)</f>
        <v>8</v>
      </c>
      <c r="O28" s="24">
        <f t="shared" si="1"/>
        <v>7</v>
      </c>
    </row>
    <row r="29" spans="1:15" x14ac:dyDescent="0.3">
      <c r="A29" s="18" t="s">
        <v>114</v>
      </c>
      <c r="B29" s="35"/>
      <c r="C29" s="19" t="s">
        <v>111</v>
      </c>
      <c r="D29" s="20">
        <v>10</v>
      </c>
      <c r="E29" s="14"/>
      <c r="F29" s="21"/>
      <c r="G29" s="63"/>
      <c r="H29" s="21"/>
      <c r="I29" s="65">
        <v>2</v>
      </c>
      <c r="J29" s="70"/>
      <c r="K29" s="21"/>
      <c r="L29" s="21"/>
      <c r="M29" s="63"/>
      <c r="N29" s="24">
        <f t="shared" si="2"/>
        <v>2</v>
      </c>
      <c r="O29" s="24">
        <f t="shared" si="1"/>
        <v>8</v>
      </c>
    </row>
    <row r="30" spans="1:15" x14ac:dyDescent="0.3">
      <c r="A30" s="18" t="s">
        <v>115</v>
      </c>
      <c r="B30" s="35"/>
      <c r="C30" s="19" t="s">
        <v>112</v>
      </c>
      <c r="D30" s="20">
        <v>5</v>
      </c>
      <c r="E30" s="14"/>
      <c r="F30" s="21"/>
      <c r="G30" s="63"/>
      <c r="H30" s="21"/>
      <c r="J30" s="21"/>
      <c r="K30" s="70"/>
      <c r="L30" s="21"/>
      <c r="M30" s="63"/>
      <c r="N30" s="24">
        <f t="shared" si="2"/>
        <v>0</v>
      </c>
      <c r="O30" s="24">
        <f t="shared" si="1"/>
        <v>5</v>
      </c>
    </row>
    <row r="31" spans="1:15" x14ac:dyDescent="0.3">
      <c r="A31" s="18" t="s">
        <v>116</v>
      </c>
      <c r="B31" s="35"/>
      <c r="C31" s="19" t="s">
        <v>120</v>
      </c>
      <c r="D31" s="20">
        <v>10</v>
      </c>
      <c r="E31" s="14"/>
      <c r="F31" s="21"/>
      <c r="G31" s="63"/>
      <c r="H31" s="21"/>
      <c r="J31" s="21"/>
      <c r="K31" s="78"/>
      <c r="L31" s="21"/>
      <c r="M31" s="63"/>
      <c r="N31" s="24">
        <f t="shared" si="2"/>
        <v>0</v>
      </c>
      <c r="O31" s="24">
        <f t="shared" si="1"/>
        <v>10</v>
      </c>
    </row>
    <row r="32" spans="1:15" x14ac:dyDescent="0.3">
      <c r="A32" s="18" t="s">
        <v>117</v>
      </c>
      <c r="B32" s="35"/>
      <c r="C32" s="19" t="s">
        <v>121</v>
      </c>
      <c r="D32" s="20">
        <v>10</v>
      </c>
      <c r="E32" s="14"/>
      <c r="F32" s="21"/>
      <c r="G32" s="63"/>
      <c r="H32" s="21"/>
      <c r="J32" s="21"/>
      <c r="K32" s="78"/>
      <c r="L32" s="21"/>
      <c r="M32" s="63"/>
      <c r="N32" s="24">
        <f t="shared" si="2"/>
        <v>0</v>
      </c>
      <c r="O32" s="24">
        <f t="shared" si="1"/>
        <v>10</v>
      </c>
    </row>
    <row r="33" spans="1:15" x14ac:dyDescent="0.3">
      <c r="A33" s="18" t="s">
        <v>118</v>
      </c>
      <c r="B33" s="35"/>
      <c r="C33" s="19" t="s">
        <v>122</v>
      </c>
      <c r="D33" s="20">
        <v>25</v>
      </c>
      <c r="E33" s="14"/>
      <c r="F33" s="21"/>
      <c r="G33" s="63"/>
      <c r="H33" s="21"/>
      <c r="J33" s="21"/>
      <c r="K33" s="38"/>
      <c r="L33" s="70"/>
      <c r="M33" s="63"/>
      <c r="N33" s="24">
        <f t="shared" si="2"/>
        <v>0</v>
      </c>
      <c r="O33" s="24">
        <f t="shared" ref="O33:O34" si="3">D33-N33</f>
        <v>25</v>
      </c>
    </row>
    <row r="34" spans="1:15" ht="16.2" thickBot="1" x14ac:dyDescent="0.35">
      <c r="A34" s="18" t="s">
        <v>119</v>
      </c>
      <c r="B34" s="35"/>
      <c r="C34" s="19" t="s">
        <v>123</v>
      </c>
      <c r="D34" s="20">
        <v>10</v>
      </c>
      <c r="E34" s="14"/>
      <c r="F34" s="21"/>
      <c r="G34" s="63"/>
      <c r="H34" s="21"/>
      <c r="J34" s="21"/>
      <c r="K34" s="28"/>
      <c r="L34" s="70"/>
      <c r="M34" s="71"/>
      <c r="N34" s="24">
        <f t="shared" si="2"/>
        <v>0</v>
      </c>
      <c r="O34" s="24">
        <f t="shared" si="3"/>
        <v>10</v>
      </c>
    </row>
    <row r="35" spans="1:15" x14ac:dyDescent="0.3">
      <c r="A35" s="10" t="s">
        <v>23</v>
      </c>
      <c r="B35" s="79" t="s">
        <v>25</v>
      </c>
      <c r="C35" s="79"/>
      <c r="D35" s="11"/>
      <c r="E35" s="12"/>
      <c r="F35" s="37"/>
      <c r="G35" s="62"/>
      <c r="H35" s="37"/>
      <c r="I35" s="37"/>
      <c r="J35" s="37"/>
      <c r="K35" s="21"/>
      <c r="L35" s="37"/>
      <c r="M35" s="62"/>
      <c r="N35" s="14"/>
      <c r="O35" s="20"/>
    </row>
    <row r="36" spans="1:15" x14ac:dyDescent="0.3">
      <c r="A36" s="18" t="s">
        <v>55</v>
      </c>
      <c r="B36" s="19"/>
      <c r="C36" s="19" t="s">
        <v>18</v>
      </c>
      <c r="D36" s="20">
        <v>50</v>
      </c>
      <c r="E36" s="14"/>
      <c r="F36" s="70"/>
      <c r="G36" s="71"/>
      <c r="H36" s="70"/>
      <c r="I36" s="70">
        <v>28</v>
      </c>
      <c r="J36" s="70">
        <v>35</v>
      </c>
      <c r="K36" s="70">
        <v>22</v>
      </c>
      <c r="L36" s="70">
        <v>20</v>
      </c>
      <c r="M36" s="71">
        <v>15</v>
      </c>
      <c r="N36" s="14">
        <f>SUM(E36:M36)</f>
        <v>120</v>
      </c>
      <c r="O36" s="20">
        <f>D36-N36</f>
        <v>-70</v>
      </c>
    </row>
    <row r="37" spans="1:15" ht="16.2" thickBot="1" x14ac:dyDescent="0.35">
      <c r="A37" s="25" t="s">
        <v>56</v>
      </c>
      <c r="B37" s="26"/>
      <c r="C37" s="26" t="s">
        <v>19</v>
      </c>
      <c r="D37" s="27">
        <v>10</v>
      </c>
      <c r="E37" s="31"/>
      <c r="F37" s="72"/>
      <c r="G37" s="73"/>
      <c r="H37" s="72"/>
      <c r="I37" s="72">
        <v>5</v>
      </c>
      <c r="J37" s="72"/>
      <c r="K37" s="72"/>
      <c r="L37" s="72"/>
      <c r="M37" s="73"/>
      <c r="N37" s="31">
        <f>SUM(E37:M37)</f>
        <v>5</v>
      </c>
      <c r="O37" s="27">
        <f>D37-N37</f>
        <v>5</v>
      </c>
    </row>
    <row r="38" spans="1:15" x14ac:dyDescent="0.3">
      <c r="A38" s="10" t="s">
        <v>24</v>
      </c>
      <c r="B38" s="79" t="s">
        <v>58</v>
      </c>
      <c r="C38" s="79"/>
      <c r="D38" s="11"/>
      <c r="E38" s="12"/>
      <c r="F38" s="37"/>
      <c r="G38" s="62"/>
      <c r="H38" s="37"/>
      <c r="I38" s="37"/>
      <c r="J38" s="37"/>
      <c r="K38" s="21"/>
      <c r="L38" s="37"/>
      <c r="M38" s="62"/>
      <c r="N38" s="24"/>
      <c r="O38" s="20"/>
    </row>
    <row r="39" spans="1:15" x14ac:dyDescent="0.3">
      <c r="A39" s="18" t="s">
        <v>41</v>
      </c>
      <c r="B39" s="19"/>
      <c r="C39" s="19" t="s">
        <v>27</v>
      </c>
      <c r="D39" s="20">
        <v>3</v>
      </c>
      <c r="E39" s="21">
        <v>0.5</v>
      </c>
      <c r="F39" s="21"/>
      <c r="G39" s="63"/>
      <c r="H39" s="21"/>
      <c r="I39" s="21"/>
      <c r="J39" s="21"/>
      <c r="K39" s="21"/>
      <c r="L39" s="21"/>
      <c r="M39" s="63"/>
      <c r="N39" s="24">
        <f t="shared" ref="N39:N45" si="4">SUM(E39:M39)</f>
        <v>0.5</v>
      </c>
      <c r="O39" s="20">
        <f t="shared" ref="O39:O45" si="5">D39-N39</f>
        <v>2.5</v>
      </c>
    </row>
    <row r="40" spans="1:15" x14ac:dyDescent="0.3">
      <c r="A40" s="18" t="s">
        <v>42</v>
      </c>
      <c r="B40" s="35"/>
      <c r="C40" s="19" t="s">
        <v>82</v>
      </c>
      <c r="D40" s="20">
        <v>10</v>
      </c>
      <c r="E40" s="21">
        <v>14.5</v>
      </c>
      <c r="G40" s="63"/>
      <c r="H40" s="21"/>
      <c r="I40" s="21"/>
      <c r="J40" s="21"/>
      <c r="K40" s="21"/>
      <c r="L40" s="21"/>
      <c r="M40" s="63"/>
      <c r="N40" s="24">
        <f t="shared" si="4"/>
        <v>14.5</v>
      </c>
      <c r="O40" s="20">
        <f t="shared" si="5"/>
        <v>-4.5</v>
      </c>
    </row>
    <row r="41" spans="1:15" x14ac:dyDescent="0.3">
      <c r="A41" s="18" t="s">
        <v>81</v>
      </c>
      <c r="B41" s="19"/>
      <c r="C41" s="19" t="s">
        <v>83</v>
      </c>
      <c r="D41" s="20">
        <v>2</v>
      </c>
      <c r="E41" s="21">
        <v>1.5</v>
      </c>
      <c r="F41" s="77">
        <v>1</v>
      </c>
      <c r="G41" s="63"/>
      <c r="H41" s="21"/>
      <c r="I41" s="21"/>
      <c r="J41" s="21"/>
      <c r="K41" s="21"/>
      <c r="L41" s="21"/>
      <c r="M41" s="63"/>
      <c r="N41" s="24">
        <f t="shared" si="4"/>
        <v>2.5</v>
      </c>
      <c r="O41" s="20">
        <f t="shared" si="5"/>
        <v>-0.5</v>
      </c>
    </row>
    <row r="42" spans="1:15" x14ac:dyDescent="0.3">
      <c r="A42" s="18" t="s">
        <v>80</v>
      </c>
      <c r="B42" s="19"/>
      <c r="C42" s="19" t="s">
        <v>97</v>
      </c>
      <c r="D42" s="20">
        <v>22</v>
      </c>
      <c r="E42" s="21">
        <v>13.5</v>
      </c>
      <c r="F42" s="77">
        <v>1</v>
      </c>
      <c r="G42" s="71"/>
      <c r="H42" s="70">
        <v>1</v>
      </c>
      <c r="I42" s="70">
        <v>1</v>
      </c>
      <c r="J42" s="70">
        <v>1</v>
      </c>
      <c r="K42" s="70">
        <v>1</v>
      </c>
      <c r="L42" s="70">
        <v>1</v>
      </c>
      <c r="M42" s="71"/>
      <c r="N42" s="24">
        <f t="shared" si="4"/>
        <v>19.5</v>
      </c>
      <c r="O42" s="20">
        <f t="shared" si="5"/>
        <v>2.5</v>
      </c>
    </row>
    <row r="43" spans="1:15" ht="16.2" thickBot="1" x14ac:dyDescent="0.35">
      <c r="A43" s="25" t="s">
        <v>98</v>
      </c>
      <c r="B43" s="26"/>
      <c r="C43" s="26" t="s">
        <v>57</v>
      </c>
      <c r="D43" s="27">
        <v>5</v>
      </c>
      <c r="E43" s="31">
        <v>2.75</v>
      </c>
      <c r="F43" s="72">
        <v>0.25</v>
      </c>
      <c r="G43" s="73"/>
      <c r="H43" s="72">
        <v>0.25</v>
      </c>
      <c r="I43" s="72">
        <v>0.25</v>
      </c>
      <c r="J43" s="72">
        <v>0.25</v>
      </c>
      <c r="K43" s="72">
        <v>0.25</v>
      </c>
      <c r="L43" s="72">
        <v>0.25</v>
      </c>
      <c r="M43" s="73"/>
      <c r="N43" s="74">
        <f t="shared" si="4"/>
        <v>4.25</v>
      </c>
      <c r="O43" s="27">
        <f t="shared" si="5"/>
        <v>0.75</v>
      </c>
    </row>
    <row r="44" spans="1:15" ht="16.2" thickBot="1" x14ac:dyDescent="0.35">
      <c r="A44" s="34" t="s">
        <v>26</v>
      </c>
      <c r="B44" s="80" t="s">
        <v>124</v>
      </c>
      <c r="C44" s="85"/>
      <c r="D44" s="20">
        <v>10</v>
      </c>
      <c r="E44" s="14"/>
      <c r="F44" s="70">
        <v>8</v>
      </c>
      <c r="G44" s="71">
        <v>1</v>
      </c>
      <c r="H44" s="21"/>
      <c r="I44" s="21"/>
      <c r="J44" s="21"/>
      <c r="K44" s="28"/>
      <c r="L44" s="21"/>
      <c r="M44" s="63"/>
      <c r="N44" s="74">
        <f t="shared" si="4"/>
        <v>9</v>
      </c>
      <c r="O44" s="27">
        <f t="shared" si="5"/>
        <v>1</v>
      </c>
    </row>
    <row r="45" spans="1:15" ht="16.2" thickBot="1" x14ac:dyDescent="0.35">
      <c r="A45" s="10" t="s">
        <v>125</v>
      </c>
      <c r="B45" s="79" t="s">
        <v>49</v>
      </c>
      <c r="C45" s="79"/>
      <c r="D45" s="11">
        <v>42</v>
      </c>
      <c r="E45" s="12">
        <v>10</v>
      </c>
      <c r="F45" s="37"/>
      <c r="G45" s="62"/>
      <c r="H45" s="37"/>
      <c r="I45" s="37"/>
      <c r="J45" s="37"/>
      <c r="K45" s="66"/>
      <c r="L45" s="37">
        <v>12</v>
      </c>
      <c r="M45" s="62">
        <v>15</v>
      </c>
      <c r="N45" s="48">
        <f t="shared" si="4"/>
        <v>37</v>
      </c>
      <c r="O45" s="48">
        <f t="shared" si="5"/>
        <v>5</v>
      </c>
    </row>
    <row r="46" spans="1:15" ht="22.8" customHeight="1" thickBot="1" x14ac:dyDescent="0.35">
      <c r="A46" s="49"/>
      <c r="B46" s="50"/>
      <c r="C46" s="50"/>
      <c r="D46" s="45"/>
      <c r="E46" s="12"/>
      <c r="F46" s="37"/>
      <c r="G46" s="62"/>
      <c r="H46" s="37"/>
      <c r="I46" s="37"/>
      <c r="J46" s="37"/>
      <c r="K46" s="66"/>
      <c r="L46" s="37"/>
      <c r="M46" s="62"/>
      <c r="N46" s="31"/>
      <c r="O46" s="31"/>
    </row>
    <row r="47" spans="1:15" ht="16.2" thickBot="1" x14ac:dyDescent="0.35">
      <c r="A47" s="81" t="s">
        <v>89</v>
      </c>
      <c r="B47" s="82"/>
      <c r="C47" s="82"/>
      <c r="D47" s="47">
        <f>SUM(D2:D46)</f>
        <v>446</v>
      </c>
      <c r="E47" s="45">
        <f t="shared" ref="E47:M47" si="6">SUM(E2:E45)</f>
        <v>261.75</v>
      </c>
      <c r="F47" s="66">
        <f t="shared" si="6"/>
        <v>35.25</v>
      </c>
      <c r="G47" s="67">
        <f t="shared" si="6"/>
        <v>11</v>
      </c>
      <c r="H47" s="66">
        <f t="shared" si="6"/>
        <v>23.25</v>
      </c>
      <c r="I47" s="66">
        <f t="shared" si="6"/>
        <v>39.25</v>
      </c>
      <c r="J47" s="66">
        <f t="shared" si="6"/>
        <v>36.25</v>
      </c>
      <c r="K47" s="66">
        <f t="shared" si="6"/>
        <v>43.25</v>
      </c>
      <c r="L47" s="66">
        <f t="shared" si="6"/>
        <v>40.25</v>
      </c>
      <c r="M47" s="67">
        <f t="shared" si="6"/>
        <v>30</v>
      </c>
      <c r="N47" s="74">
        <f>SUM(E47:M47)</f>
        <v>520.25</v>
      </c>
      <c r="O47" s="27">
        <f>D47-N47</f>
        <v>-74.25</v>
      </c>
    </row>
    <row r="48" spans="1:15" ht="16.2" thickBot="1" x14ac:dyDescent="0.35">
      <c r="A48" s="54"/>
      <c r="B48" s="54"/>
      <c r="C48" s="54"/>
      <c r="D48" s="14"/>
      <c r="E48" s="45"/>
      <c r="F48" s="21"/>
      <c r="G48" s="21"/>
      <c r="H48" s="21"/>
      <c r="I48" s="21"/>
      <c r="J48" s="21"/>
      <c r="K48" s="21"/>
      <c r="L48" s="21"/>
      <c r="M48" s="21"/>
      <c r="N48" s="14"/>
      <c r="O48" s="14"/>
    </row>
    <row r="49" spans="1:14" ht="16.2" thickBot="1" x14ac:dyDescent="0.35">
      <c r="A49" s="81" t="s">
        <v>99</v>
      </c>
      <c r="B49" s="82"/>
      <c r="C49" s="82"/>
      <c r="D49" s="83"/>
      <c r="E49" s="57">
        <v>261.75</v>
      </c>
      <c r="F49" s="68">
        <v>15</v>
      </c>
      <c r="G49" s="68">
        <v>15</v>
      </c>
      <c r="H49" s="68">
        <v>40</v>
      </c>
      <c r="I49" s="68">
        <v>40</v>
      </c>
      <c r="J49" s="68">
        <v>40</v>
      </c>
      <c r="K49" s="68">
        <v>40</v>
      </c>
      <c r="L49" s="68">
        <v>40</v>
      </c>
      <c r="M49" s="68">
        <v>40</v>
      </c>
      <c r="N49" s="57">
        <f>SUM(E49:M49)</f>
        <v>531.75</v>
      </c>
    </row>
    <row r="50" spans="1:14" ht="16.2" thickBot="1" x14ac:dyDescent="0.35">
      <c r="A50" s="81" t="s">
        <v>100</v>
      </c>
      <c r="B50" s="82"/>
      <c r="C50" s="82"/>
      <c r="D50" s="83"/>
      <c r="E50" s="55">
        <f t="shared" ref="E50:M50" si="7">E49-E47</f>
        <v>0</v>
      </c>
      <c r="F50" s="68">
        <f t="shared" si="7"/>
        <v>-20.25</v>
      </c>
      <c r="G50" s="68">
        <f t="shared" si="7"/>
        <v>4</v>
      </c>
      <c r="H50" s="68">
        <f t="shared" si="7"/>
        <v>16.75</v>
      </c>
      <c r="I50" s="68">
        <f t="shared" si="7"/>
        <v>0.75</v>
      </c>
      <c r="J50" s="68">
        <f t="shared" si="7"/>
        <v>3.75</v>
      </c>
      <c r="K50" s="68">
        <f t="shared" si="7"/>
        <v>-3.25</v>
      </c>
      <c r="L50" s="68">
        <f t="shared" si="7"/>
        <v>-0.25</v>
      </c>
      <c r="M50" s="68">
        <f t="shared" si="7"/>
        <v>10</v>
      </c>
    </row>
    <row r="51" spans="1:14" s="57" customFormat="1" x14ac:dyDescent="0.3">
      <c r="E51" s="57">
        <f>D51+E50</f>
        <v>0</v>
      </c>
      <c r="F51" s="69">
        <f>E51+F50</f>
        <v>-20.25</v>
      </c>
      <c r="G51" s="57">
        <f t="shared" ref="G51:M51" si="8">F51+G50</f>
        <v>-16.25</v>
      </c>
      <c r="H51" s="69">
        <f t="shared" si="8"/>
        <v>0.5</v>
      </c>
      <c r="I51" s="57">
        <f t="shared" si="8"/>
        <v>1.25</v>
      </c>
      <c r="J51" s="69">
        <f t="shared" si="8"/>
        <v>5</v>
      </c>
      <c r="K51" s="57">
        <f t="shared" si="8"/>
        <v>1.75</v>
      </c>
      <c r="L51" s="69">
        <f t="shared" si="8"/>
        <v>1.5</v>
      </c>
      <c r="M51" s="57">
        <f t="shared" si="8"/>
        <v>11.5</v>
      </c>
    </row>
  </sheetData>
  <mergeCells count="14">
    <mergeCell ref="A50:D50"/>
    <mergeCell ref="B21:C21"/>
    <mergeCell ref="B44:C44"/>
    <mergeCell ref="B35:C35"/>
    <mergeCell ref="B38:C38"/>
    <mergeCell ref="B45:C45"/>
    <mergeCell ref="A47:C47"/>
    <mergeCell ref="A49:D49"/>
    <mergeCell ref="B27:C27"/>
    <mergeCell ref="B1:C1"/>
    <mergeCell ref="B2:C2"/>
    <mergeCell ref="B7:C7"/>
    <mergeCell ref="B11:C11"/>
    <mergeCell ref="B17:C17"/>
  </mergeCells>
  <phoneticPr fontId="1" type="noConversion"/>
  <conditionalFormatting sqref="O2:O48">
    <cfRule type="cellIs" dxfId="2" priority="3" operator="lessThan">
      <formula>0</formula>
    </cfRule>
  </conditionalFormatting>
  <conditionalFormatting sqref="E50:M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Planif. Origine</vt:lpstr>
      <vt:lpstr>Planif.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2021-07-28T08:03:25Z</dcterms:modified>
</cp:coreProperties>
</file>