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つかいかた" sheetId="1" r:id="rId3"/>
    <sheet state="visible" name="レシピ表" sheetId="2" r:id="rId4"/>
    <sheet state="visible" name="原料毎栄養価表" sheetId="3" r:id="rId5"/>
    <sheet state="visible" name="必要栄養価表" sheetId="4" r:id="rId6"/>
  </sheets>
  <definedNames/>
  <calcPr/>
</workbook>
</file>

<file path=xl/sharedStrings.xml><?xml version="1.0" encoding="utf-8"?>
<sst xmlns="http://schemas.openxmlformats.org/spreadsheetml/2006/main" count="720" uniqueCount="259">
  <si>
    <t>「完全食を自作するwiki」栄養レシピ計算シート</t>
  </si>
  <si>
    <t>対外用表記</t>
  </si>
  <si>
    <t>レシピ計算表</t>
  </si>
  <si>
    <t>作った人</t>
  </si>
  <si>
    <t>http://seesaawiki.jp/soylent/</t>
  </si>
  <si>
    <t>利用基準→</t>
  </si>
  <si>
    <t>男20～29</t>
  </si>
  <si>
    <t>編集方法</t>
  </si>
  <si>
    <t>メニューの「ファイル」から「コピーを作成」または「形式を指定してダウンロード」して使って下さい。</t>
  </si>
  <si>
    <t>各シートについて</t>
  </si>
  <si>
    <t>煎茶場</t>
  </si>
  <si>
    <t>NM_βカロテン</t>
  </si>
  <si>
    <t>WPI ホエイプロテイン 1ｋｇ×3袋 Instant</t>
  </si>
  <si>
    <t xml:space="preserve">WPI ホエイプロテイン 1ｋｇ×3袋 プレーン味 </t>
  </si>
  <si>
    <t>米ぬか</t>
  </si>
  <si>
    <t>DNアミノマルチビタミン&amp;ミネラル</t>
  </si>
  <si>
    <t>水</t>
  </si>
  <si>
    <t>昆布粉</t>
  </si>
  <si>
    <t>NMマルチビタミン&amp;ミネラル(1g=1錠とする)</t>
  </si>
  <si>
    <t>バジル粉末</t>
  </si>
  <si>
    <t>DNstrong</t>
  </si>
  <si>
    <t>重酒石酸コリン剤</t>
  </si>
  <si>
    <t>新ビオラクターゼS</t>
  </si>
  <si>
    <t>リアルサプリ カリウム(計算は1day単位で行っている)</t>
  </si>
  <si>
    <t>DN_亜鉛</t>
  </si>
  <si>
    <t>材料名</t>
  </si>
  <si>
    <t>単位</t>
  </si>
  <si>
    <t>食塩</t>
  </si>
  <si>
    <t>菜種油</t>
  </si>
  <si>
    <t>GloryFeel オメガ3 サプリメント– DHA サプリメント(1g=1錠とする)</t>
  </si>
  <si>
    <t>きな粉(脱皮黄大豆)</t>
  </si>
  <si>
    <t>NM_βカロテン(1g=1錠とする)</t>
  </si>
  <si>
    <t>WPC BODYWING チョコミルク風味じゃない味</t>
  </si>
  <si>
    <t>魚油(NM_FishOil基準)</t>
  </si>
  <si>
    <t>ソルビン酸K(ADI上限1689[mg](体重50kg))</t>
  </si>
  <si>
    <t>NM_スーパーカルシウム(1g=1錠)</t>
  </si>
  <si>
    <t>DNアミノマルチビタミン&amp;ミネラル(1g=1錠)</t>
  </si>
  <si>
    <t>クローブ</t>
  </si>
  <si>
    <t>MCT oil powder</t>
  </si>
  <si>
    <t>ピュアココア</t>
  </si>
  <si>
    <t>昆布粉粉</t>
  </si>
  <si>
    <t>nichiga版エリスリトール(甘さ5倍)</t>
  </si>
  <si>
    <t>クレアチン</t>
  </si>
  <si>
    <t>DNstrongアミノマルチビタミン&amp;ミネラル(1g=1錠とする)</t>
  </si>
  <si>
    <t>リアルサプリ カリウム(1g=1乗)</t>
  </si>
  <si>
    <t>DN_亜鉛(1g=1錠とする)</t>
  </si>
  <si>
    <t>メーカー</t>
  </si>
  <si>
    <t>https://fooddb.mext.go.jp/details/details.pl?ITEM_NO=14_14008_7</t>
  </si>
  <si>
    <t>メインのシートです。</t>
  </si>
  <si>
    <t>赤背景のセルに色々入力していくと、計算できます。</t>
  </si>
  <si>
    <t>わりと色々な関数使いまくってるので、全体理解するのに少し時間かかるかも？がんばってください。</t>
  </si>
  <si>
    <t>原料毎栄養価表</t>
  </si>
  <si>
    <t>原料ごとの栄養成分生データをここに入れると、「レシピ表」でその原料が使えるようになります。</t>
  </si>
  <si>
    <t>コリンの引用のみhttps://seesaawiki.jp/soylent/d/PFJ%20latest%20version</t>
  </si>
  <si>
    <t>必要栄養価表</t>
  </si>
  <si>
    <t>https://www.ueno-food.co.jp/foodsafety/pdf/sorbic_detail.pdf</t>
  </si>
  <si>
    <t>世の中の栄養基準は色々あって、それらをここにぶち込んでます。</t>
  </si>
  <si>
    <t>「レシピ表」H1にプルダウンが出るので、好きなやつを選んでね。</t>
  </si>
  <si>
    <t xml:space="preserve">カロリーだけNICHIGA(ニチガ) </t>
  </si>
  <si>
    <t>情報はこれから計算https://www.fatsecret.jp/カロリー-栄養/dns/クレアチン/1サービング</t>
  </si>
  <si>
    <t>serving size</t>
  </si>
  <si>
    <t>g</t>
  </si>
  <si>
    <t>炭水化物</t>
  </si>
  <si>
    <t>Carbohydrate</t>
  </si>
  <si>
    <t>食物繊維</t>
  </si>
  <si>
    <t>食物繊維総量</t>
  </si>
  <si>
    <t>Dietary fiber</t>
  </si>
  <si>
    <t>水溶性食物繊維</t>
  </si>
  <si>
    <t>Soluble dietary fiber</t>
  </si>
  <si>
    <t>不溶性食物繊維</t>
  </si>
  <si>
    <t>Insoluble dietary fiber</t>
  </si>
  <si>
    <t>タンパク質</t>
  </si>
  <si>
    <t>Protein</t>
  </si>
  <si>
    <t>脂質</t>
  </si>
  <si>
    <t>脂質総量</t>
  </si>
  <si>
    <t>Total fat</t>
  </si>
  <si>
    <t>飽和脂肪酸</t>
  </si>
  <si>
    <t>Saturated fat</t>
  </si>
  <si>
    <t>一価不飽和脂肪酸</t>
  </si>
  <si>
    <t>Monounsaturated fat</t>
  </si>
  <si>
    <t>多価不飽和脂肪酸</t>
  </si>
  <si>
    <t>Polyunsaturated fat</t>
  </si>
  <si>
    <t>┣━ ω-3脂肪酸</t>
  </si>
  <si>
    <t>Omega-3 fat</t>
  </si>
  <si>
    <t>┃　┗━DHA + EPA</t>
  </si>
  <si>
    <t>DHA + EPA</t>
  </si>
  <si>
    <t>┗━ ω-6脂肪酸</t>
  </si>
  <si>
    <t>Omega-6 fat</t>
  </si>
  <si>
    <t>8:0 (カプリル酸)</t>
  </si>
  <si>
    <t>10:0 (カプリン酸)</t>
  </si>
  <si>
    <t>12:0 (ラウリン酸)</t>
  </si>
  <si>
    <t>14:0 (ミリスチン酸)</t>
  </si>
  <si>
    <t>16:0 (パルミチン酸)</t>
  </si>
  <si>
    <t>18:0 (ステアリン酸)</t>
  </si>
  <si>
    <t>18:1(n-9) (オレイン酸)</t>
  </si>
  <si>
    <t>18:2(n-6) (リノール酸)</t>
  </si>
  <si>
    <t>18:3(n-3) (αリノレン酸)</t>
  </si>
  <si>
    <t>18:3(n-6) (γリノレン酸)</t>
  </si>
  <si>
    <t>20:4(n-6) (アラキドン酸)</t>
  </si>
  <si>
    <t>20:5(n-3) (EPA)</t>
  </si>
  <si>
    <t>22:6(n-3) (DHA)</t>
  </si>
  <si>
    <t>コレステロール</t>
  </si>
  <si>
    <t>Cholesterol</t>
  </si>
  <si>
    <t>mg</t>
  </si>
  <si>
    <t>Ca</t>
  </si>
  <si>
    <t>カルシウム</t>
  </si>
  <si>
    <t>Calcium</t>
  </si>
  <si>
    <t>Cl</t>
  </si>
  <si>
    <t>塩素</t>
  </si>
  <si>
    <t>Chloride</t>
  </si>
  <si>
    <t>Cr</t>
  </si>
  <si>
    <t>クロム</t>
  </si>
  <si>
    <t>Chromium</t>
  </si>
  <si>
    <t>ug</t>
  </si>
  <si>
    <t>Cu</t>
  </si>
  <si>
    <t>銅</t>
  </si>
  <si>
    <t>Copper</t>
  </si>
  <si>
    <t>I</t>
  </si>
  <si>
    <t>ヨウ素</t>
  </si>
  <si>
    <t>Iodine</t>
  </si>
  <si>
    <t>Fe</t>
  </si>
  <si>
    <t>鉄</t>
  </si>
  <si>
    <t>Iron</t>
  </si>
  <si>
    <t>Mg</t>
  </si>
  <si>
    <t>マグネシウム</t>
  </si>
  <si>
    <t>Magnesium</t>
  </si>
  <si>
    <t>Mn</t>
  </si>
  <si>
    <t>マンガン</t>
  </si>
  <si>
    <t>Manganese</t>
  </si>
  <si>
    <t>Mo</t>
  </si>
  <si>
    <t>モリブデン</t>
  </si>
  <si>
    <t>Molybdenum</t>
  </si>
  <si>
    <t>P</t>
  </si>
  <si>
    <t>リン</t>
  </si>
  <si>
    <t>Phosphorus</t>
  </si>
  <si>
    <t>K</t>
  </si>
  <si>
    <t>カリウム</t>
  </si>
  <si>
    <t>Potassium</t>
  </si>
  <si>
    <t>年代性別別必要栄養価表</t>
  </si>
  <si>
    <t>参考文献１：厚生労働省 日本人の食事摂取基準(2015年版)</t>
  </si>
  <si>
    <t>データは全て活動LvIで算出している</t>
  </si>
  <si>
    <t>Se</t>
  </si>
  <si>
    <t>セレン</t>
  </si>
  <si>
    <t>Selenium</t>
  </si>
  <si>
    <t>参考文献２：Dietary Reference Intakes, Institute of Medicine (2012)</t>
  </si>
  <si>
    <t>男15～19</t>
  </si>
  <si>
    <t>男15～19M</t>
  </si>
  <si>
    <t>男20～29M</t>
  </si>
  <si>
    <t>男30～49</t>
  </si>
  <si>
    <t>男30～49M</t>
  </si>
  <si>
    <t>男50～69</t>
  </si>
  <si>
    <t>男50～69M</t>
  </si>
  <si>
    <t>Na</t>
  </si>
  <si>
    <t>女15～19</t>
  </si>
  <si>
    <t>女15～19M</t>
  </si>
  <si>
    <t>ナトリウム</t>
  </si>
  <si>
    <t>女20～29</t>
  </si>
  <si>
    <t>Sodium</t>
  </si>
  <si>
    <t>女20～29M</t>
  </si>
  <si>
    <t>女30～49</t>
  </si>
  <si>
    <t>女30～49M</t>
  </si>
  <si>
    <t>女50～69</t>
  </si>
  <si>
    <t>女50～69M</t>
  </si>
  <si>
    <t>栄養素等表示基準値(2015)</t>
  </si>
  <si>
    <t>参考文献</t>
  </si>
  <si>
    <t>備考</t>
  </si>
  <si>
    <t>推奨目安</t>
  </si>
  <si>
    <t>耐用上限</t>
  </si>
  <si>
    <t>S</t>
  </si>
  <si>
    <t>硫黄</t>
  </si>
  <si>
    <t>Sulfur</t>
  </si>
  <si>
    <t>PFC=15/30/55に調節</t>
  </si>
  <si>
    <t>Zn</t>
  </si>
  <si>
    <t>亜鉛</t>
  </si>
  <si>
    <t>Zinc</t>
  </si>
  <si>
    <t>VA</t>
  </si>
  <si>
    <t>レチノールetc.</t>
  </si>
  <si>
    <t>Retinol etc.</t>
  </si>
  <si>
    <t>ugRE</t>
  </si>
  <si>
    <t>VB1</t>
  </si>
  <si>
    <t>チアミン</t>
  </si>
  <si>
    <t>Thiamin</t>
  </si>
  <si>
    <t>VB2</t>
  </si>
  <si>
    <t>リボフラビン</t>
  </si>
  <si>
    <t>Riboflavin</t>
  </si>
  <si>
    <t>VB3</t>
  </si>
  <si>
    <t>ナイアシン</t>
  </si>
  <si>
    <t>Niacin</t>
  </si>
  <si>
    <t>mgNE</t>
  </si>
  <si>
    <t>VB5</t>
  </si>
  <si>
    <t>パントテン酸</t>
  </si>
  <si>
    <t>Pantothenic acid</t>
  </si>
  <si>
    <t>VB6</t>
  </si>
  <si>
    <t>ピリドキシンetc.</t>
  </si>
  <si>
    <t>Pyridoxine etc.</t>
  </si>
  <si>
    <t>VB7</t>
  </si>
  <si>
    <t>ビオチン</t>
  </si>
  <si>
    <t>Biotin</t>
  </si>
  <si>
    <t>VB9</t>
  </si>
  <si>
    <t>葉酸</t>
  </si>
  <si>
    <t>Folic acid</t>
  </si>
  <si>
    <t>VB12</t>
  </si>
  <si>
    <t>シアノコバラミン</t>
  </si>
  <si>
    <t>Cyanocobalamin</t>
  </si>
  <si>
    <t>VC</t>
  </si>
  <si>
    <t>アスコルビン酸</t>
  </si>
  <si>
    <t>Ascorbic acid</t>
  </si>
  <si>
    <t>VD</t>
  </si>
  <si>
    <t>コレカルシフェロールetc.</t>
  </si>
  <si>
    <t>Cholecalciferol etc.</t>
  </si>
  <si>
    <t>VE</t>
  </si>
  <si>
    <t>トコフェロール類etc.</t>
  </si>
  <si>
    <t>Tocopherols etc.</t>
  </si>
  <si>
    <t>VK</t>
  </si>
  <si>
    <t>メナキノンetc.</t>
  </si>
  <si>
    <t>Menaquinone etc.</t>
  </si>
  <si>
    <t>コリン</t>
  </si>
  <si>
    <t>Choline</t>
  </si>
  <si>
    <t>enery%基準を元に1g=4kcalとして計算。タンパク質、脂質の関連項目も同様に計算</t>
  </si>
  <si>
    <t>基準値以上の摂取が推奨される</t>
  </si>
  <si>
    <t>エネルギー</t>
  </si>
  <si>
    <t>kcal</t>
  </si>
  <si>
    <t>合計重量</t>
  </si>
  <si>
    <t>単価(輸送費・輸入費込）</t>
  </si>
  <si>
    <t>yen/serving size</t>
  </si>
  <si>
    <t>目標値
(%)</t>
  </si>
  <si>
    <t>現在値
(%)</t>
  </si>
  <si>
    <t>分量</t>
  </si>
  <si>
    <t>飽和脂肪酸は少ないほど良い。７％以下が目標量</t>
  </si>
  <si>
    <t>15-19歳の設定値なし</t>
  </si>
  <si>
    <t>上限値の設定なし</t>
  </si>
  <si>
    <t>アミノ酸由来として評価されるので硫黄単体の摂取基準は設けられていない</t>
  </si>
  <si>
    <t>ugRAE</t>
  </si>
  <si>
    <t>ugRAE:レチノール活性当量=レチノール+ β-カロテン*(1/12) + α-カロテン*(1/24) + β-クリプトキサンチン*(1/24) +その他プロビタミンAカロテノイド*(1/24)</t>
  </si>
  <si>
    <t>MgNE:ナイアシン当量=ナイアシン+トリプトファン*(1/60)耐用上限量はニコチンアミドのmg量。</t>
  </si>
  <si>
    <t>耐用上限はB6の量でなくピリドキシンとしての量である</t>
  </si>
  <si>
    <t>コバラミン類</t>
  </si>
  <si>
    <t>Cobalamins</t>
  </si>
  <si>
    <t>2010年度版では目安量65-75μgだったが、2015年度版で上方修正した。</t>
  </si>
  <si>
    <t>活動Lv I</t>
  </si>
  <si>
    <t>活動Lv I:ほとんど運動せず　Lv III:激しく運動する</t>
  </si>
  <si>
    <t>参照身長</t>
  </si>
  <si>
    <t>cm</t>
  </si>
  <si>
    <t>参照体重</t>
  </si>
  <si>
    <t>kg</t>
  </si>
  <si>
    <t>┣━ n-3脂肪酸</t>
  </si>
  <si>
    <t>┗━ n-6脂肪酸</t>
  </si>
  <si>
    <t>原価</t>
  </si>
  <si>
    <t>yen</t>
  </si>
  <si>
    <t>一食分単価</t>
  </si>
  <si>
    <t>重量％</t>
  </si>
  <si>
    <t>PFC比</t>
  </si>
  <si>
    <t>計算値(P/F/C)</t>
  </si>
  <si>
    <t>タンパク質/脂質/炭水化物</t>
  </si>
  <si>
    <t>目標値(P/F/C)</t>
  </si>
  <si>
    <t>脂肪酸比</t>
  </si>
  <si>
    <r>
      <rPr>
        <sz val="10.0"/>
      </rPr>
      <t>計算値</t>
    </r>
    <r>
      <rPr>
        <sz val="10.0"/>
      </rPr>
      <t>(n3/n6)</t>
    </r>
  </si>
  <si>
    <t>ω-3/ω-6</t>
  </si>
  <si>
    <r>
      <rPr>
        <sz val="10.0"/>
      </rPr>
      <t>目標値</t>
    </r>
    <r>
      <rPr>
        <sz val="10.0"/>
      </rPr>
      <t>(n3/n6)</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</si>
</sst>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
    <numFmt numFmtId="166" formatCode="0.000%"/>
    <numFmt numFmtId="167" formatCode="0.0000%"/>
    <numFmt numFmtId="168" formatCode="0.00000%"/>
  </numFmts>
  <fonts count="15">
    <font>
      <sz val="10.0"/>
      <color rgb="FF000000"/>
      <name val="Arimo"/>
    </font>
    <font>
      <sz val="10.0"/>
      <name val="Arial"/>
    </font>
    <font>
      <b/>
      <sz val="14.0"/>
      <name val="MS PGothic"/>
    </font>
    <font>
      <name val="MS PGothic"/>
    </font>
    <font>
      <b/>
      <sz val="16.0"/>
      <name val="Arial"/>
    </font>
    <font>
      <u/>
      <color rgb="FF0000FF"/>
      <name val="MS PGothic"/>
    </font>
    <font>
      <b/>
      <sz val="14.0"/>
      <color rgb="FF000000"/>
      <name val="MS PGothic"/>
    </font>
    <font>
      <sz val="10.0"/>
      <color rgb="FF000000"/>
      <name val="MS PGothic"/>
    </font>
    <font>
      <u/>
      <sz val="10.0"/>
      <color rgb="FF0000FF"/>
      <name val="Arial"/>
    </font>
    <font>
      <u/>
      <sz val="9.0"/>
      <color rgb="FF0000FF"/>
      <name val="Arial"/>
    </font>
    <font>
      <sz val="10.0"/>
      <name val="Sans-serif"/>
    </font>
    <font>
      <sz val="9.0"/>
      <name val="Arial"/>
    </font>
    <font>
      <name val="Arial"/>
    </font>
    <font>
      <sz val="10.0"/>
      <color rgb="FF000000"/>
      <name val="Arial"/>
    </font>
    <font>
      <sz val="8.0"/>
      <name val="Arial"/>
    </font>
  </fonts>
  <fills count="6">
    <fill>
      <patternFill patternType="none"/>
    </fill>
    <fill>
      <patternFill patternType="lightGray"/>
    </fill>
    <fill>
      <patternFill patternType="solid">
        <fgColor rgb="FFFFC0C0"/>
        <bgColor rgb="FFFFC0C0"/>
      </patternFill>
    </fill>
    <fill>
      <patternFill patternType="solid">
        <fgColor rgb="FFCCCCCC"/>
        <bgColor rgb="FFCCCCCC"/>
      </patternFill>
    </fill>
    <fill>
      <patternFill patternType="solid">
        <fgColor rgb="FFCCFFFF"/>
        <bgColor rgb="FFCCFFFF"/>
      </patternFill>
    </fill>
    <fill>
      <patternFill patternType="solid">
        <fgColor rgb="FFD2FFD2"/>
        <bgColor rgb="FFD2FFD2"/>
      </patternFill>
    </fill>
  </fills>
  <borders count="2">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center" vertical="center"/>
    </xf>
    <xf borderId="0" fillId="0" fontId="1" numFmtId="0" xfId="0" applyAlignment="1" applyFont="1">
      <alignment horizontal="right" shrinkToFit="0" wrapText="1"/>
    </xf>
    <xf borderId="0" fillId="0" fontId="5" numFmtId="0" xfId="0" applyFont="1"/>
    <xf borderId="0" fillId="0" fontId="1" numFmtId="0" xfId="0" applyAlignment="1" applyFont="1">
      <alignment readingOrder="0"/>
    </xf>
    <xf borderId="0" fillId="0" fontId="6" numFmtId="0" xfId="0" applyFont="1"/>
    <xf borderId="1" fillId="2" fontId="1" numFmtId="0" xfId="0" applyAlignment="1" applyBorder="1" applyFill="1" applyFont="1">
      <alignment readingOrder="0" shrinkToFit="0" wrapText="1"/>
    </xf>
    <xf borderId="0" fillId="0" fontId="7" numFmtId="0" xfId="0" applyFont="1"/>
    <xf borderId="0" fillId="0" fontId="8" numFmtId="0" xfId="0" applyAlignment="1" applyFont="1">
      <alignment readingOrder="0"/>
    </xf>
    <xf borderId="1" fillId="3" fontId="9" numFmtId="0" xfId="0" applyAlignment="1" applyBorder="1" applyFill="1" applyFont="1">
      <alignment horizontal="center" shrinkToFit="0" vertical="top" wrapText="1"/>
    </xf>
    <xf borderId="1" fillId="4" fontId="1" numFmtId="0" xfId="0" applyBorder="1" applyFill="1" applyFont="1"/>
    <xf borderId="0" fillId="0" fontId="10" numFmtId="0" xfId="0" applyAlignment="1" applyFont="1">
      <alignment readingOrder="0"/>
    </xf>
    <xf borderId="1" fillId="3" fontId="11" numFmtId="0" xfId="0" applyAlignment="1" applyBorder="1" applyFont="1">
      <alignment horizontal="center" shrinkToFit="0" vertical="top" wrapText="1"/>
    </xf>
    <xf borderId="1" fillId="5" fontId="1" numFmtId="0" xfId="0" applyBorder="1" applyFill="1" applyFont="1"/>
    <xf borderId="0" fillId="0" fontId="12" numFmtId="0" xfId="0" applyAlignment="1" applyFont="1">
      <alignment readingOrder="0"/>
    </xf>
    <xf borderId="0" fillId="0" fontId="13" numFmtId="0" xfId="0" applyFont="1"/>
    <xf borderId="0" fillId="0" fontId="12" numFmtId="0" xfId="0" applyFont="1"/>
    <xf borderId="0" fillId="0" fontId="1" numFmtId="0" xfId="0" applyAlignment="1" applyFont="1">
      <alignment horizontal="center"/>
    </xf>
    <xf borderId="0" fillId="0" fontId="14" numFmtId="0" xfId="0" applyAlignment="1" applyFont="1">
      <alignment horizontal="center"/>
    </xf>
    <xf borderId="0" fillId="0" fontId="14" numFmtId="0" xfId="0" applyAlignment="1" applyFont="1">
      <alignment horizontal="center" shrinkToFit="0" wrapText="1"/>
    </xf>
    <xf borderId="1" fillId="2" fontId="11" numFmtId="0" xfId="0" applyAlignment="1" applyBorder="1" applyFont="1">
      <alignment horizontal="center" readingOrder="0" shrinkToFit="0" vertical="top" wrapText="1"/>
    </xf>
    <xf borderId="1" fillId="2" fontId="11" numFmtId="0" xfId="0" applyAlignment="1" applyBorder="1" applyFont="1">
      <alignment horizontal="center" shrinkToFit="0" vertical="top" wrapText="1"/>
    </xf>
    <xf borderId="0" fillId="0" fontId="1" numFmtId="164" xfId="0" applyFont="1" applyNumberFormat="1"/>
    <xf borderId="0" fillId="0" fontId="1" numFmtId="2" xfId="0" applyAlignment="1" applyFont="1" applyNumberFormat="1">
      <alignment horizontal="right"/>
    </xf>
    <xf borderId="0" fillId="0" fontId="1" numFmtId="164" xfId="0" applyAlignment="1" applyFont="1" applyNumberFormat="1">
      <alignment horizontal="right"/>
    </xf>
    <xf borderId="1" fillId="2" fontId="1" numFmtId="0" xfId="0" applyAlignment="1" applyBorder="1" applyFont="1">
      <alignment readingOrder="0"/>
    </xf>
    <xf borderId="1" fillId="2" fontId="1" numFmtId="0" xfId="0" applyBorder="1" applyFont="1"/>
    <xf borderId="0" fillId="0" fontId="1" numFmtId="1" xfId="0" applyAlignment="1" applyFont="1" applyNumberFormat="1">
      <alignment horizontal="right"/>
    </xf>
    <xf borderId="0" fillId="0" fontId="1" numFmtId="165" xfId="0" applyAlignment="1" applyFont="1" applyNumberFormat="1">
      <alignment horizontal="right"/>
    </xf>
    <xf borderId="0" fillId="0" fontId="1" numFmtId="1" xfId="0" applyFont="1" applyNumberFormat="1"/>
    <xf borderId="0" fillId="0" fontId="1" numFmtId="2" xfId="0" applyFont="1" applyNumberFormat="1"/>
    <xf borderId="0" fillId="0" fontId="1" numFmtId="164" xfId="0" applyAlignment="1" applyFont="1" applyNumberFormat="1">
      <alignment horizontal="left"/>
    </xf>
    <xf borderId="0" fillId="0" fontId="1" numFmtId="10" xfId="0" applyAlignment="1" applyFont="1" applyNumberFormat="1">
      <alignment vertical="center"/>
    </xf>
    <xf borderId="0" fillId="0" fontId="1" numFmtId="166" xfId="0" applyAlignment="1" applyFont="1" applyNumberFormat="1">
      <alignment vertical="center"/>
    </xf>
    <xf borderId="0" fillId="0" fontId="1" numFmtId="167" xfId="0" applyAlignment="1" applyFont="1" applyNumberFormat="1">
      <alignment vertical="center"/>
    </xf>
    <xf borderId="0" fillId="0" fontId="1" numFmtId="166" xfId="0" applyAlignment="1" applyFont="1" applyNumberFormat="1">
      <alignment horizontal="right"/>
    </xf>
    <xf borderId="0" fillId="0" fontId="13" numFmtId="0" xfId="0" applyAlignment="1" applyFont="1">
      <alignment readingOrder="0"/>
    </xf>
    <xf borderId="0" fillId="0" fontId="1" numFmtId="168" xfId="0" applyFont="1" applyNumberFormat="1"/>
    <xf borderId="0" fillId="0" fontId="1" numFmtId="167" xfId="0" applyFont="1" applyNumberFormat="1"/>
  </cellXfs>
  <cellStyles count="1">
    <cellStyle xfId="0" name="Normal" builtinId="0"/>
  </cellStyles>
  <dxfs count="1">
    <dxf>
      <font>
        <b/>
        <color rgb="FFC5392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esaawiki.jp/soylen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ooddb.mext.go.jp/details/details.pl?ITEM_NO=14_14008_7" TargetMode="External"/><Relationship Id="rId2" Type="http://schemas.openxmlformats.org/officeDocument/2006/relationships/hyperlink" Target="https://www.ueno-food.co.jp/foodsafety/pdf/sorbic_detail.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D7D31"/>
    <outlinePr summaryBelow="0" summaryRight="0"/>
  </sheetPr>
  <sheetViews>
    <sheetView workbookViewId="0"/>
  </sheetViews>
  <sheetFormatPr customHeight="1" defaultColWidth="14.43" defaultRowHeight="15.0"/>
  <cols>
    <col customWidth="1" min="1" max="1" width="16.71"/>
    <col customWidth="1" min="2" max="2" width="103.71"/>
    <col customWidth="1" min="3" max="6" width="14.43"/>
  </cols>
  <sheetData>
    <row r="1" ht="12.0" customHeight="1">
      <c r="A1" s="2" t="s">
        <v>0</v>
      </c>
      <c r="B1" s="3"/>
    </row>
    <row r="2" ht="12.0" customHeight="1">
      <c r="A2" s="3"/>
      <c r="B2" s="3"/>
    </row>
    <row r="3" ht="12.0" customHeight="1">
      <c r="A3" s="3" t="s">
        <v>3</v>
      </c>
      <c r="B3" s="6" t="s">
        <v>4</v>
      </c>
    </row>
    <row r="4" ht="12.0" customHeight="1">
      <c r="A4" s="3"/>
      <c r="B4" s="3"/>
    </row>
    <row r="5" ht="12.0" customHeight="1">
      <c r="A5" s="3" t="s">
        <v>7</v>
      </c>
      <c r="B5" s="3" t="s">
        <v>8</v>
      </c>
    </row>
    <row r="6" ht="12.0" customHeight="1">
      <c r="A6" s="3"/>
      <c r="B6" s="3"/>
    </row>
    <row r="7" ht="12.0" customHeight="1">
      <c r="A7" s="3"/>
      <c r="B7" s="3"/>
    </row>
    <row r="8" ht="12.0" customHeight="1">
      <c r="A8" s="8" t="s">
        <v>9</v>
      </c>
      <c r="B8" s="3"/>
    </row>
    <row r="9" ht="12.0" customHeight="1">
      <c r="A9" s="3"/>
      <c r="B9" s="3"/>
    </row>
    <row r="10" ht="12.0" customHeight="1">
      <c r="A10" s="10" t="s">
        <v>2</v>
      </c>
      <c r="B10" s="10" t="s">
        <v>48</v>
      </c>
    </row>
    <row r="11" ht="12.0" customHeight="1">
      <c r="A11" s="3"/>
      <c r="B11" s="10" t="s">
        <v>49</v>
      </c>
    </row>
    <row r="12" ht="12.0" customHeight="1">
      <c r="A12" s="3"/>
      <c r="B12" s="10" t="s">
        <v>50</v>
      </c>
    </row>
    <row r="13" ht="12.0" customHeight="1">
      <c r="A13" s="3"/>
      <c r="B13" s="3"/>
    </row>
    <row r="14" ht="12.0" customHeight="1">
      <c r="A14" s="10" t="s">
        <v>51</v>
      </c>
      <c r="B14" s="10" t="s">
        <v>52</v>
      </c>
    </row>
    <row r="15" ht="12.0" customHeight="1">
      <c r="A15" s="3"/>
      <c r="B15" s="3"/>
    </row>
    <row r="16" ht="12.0" customHeight="1">
      <c r="A16" s="10" t="s">
        <v>54</v>
      </c>
      <c r="B16" s="10" t="s">
        <v>56</v>
      </c>
    </row>
    <row r="17" ht="12.0" customHeight="1">
      <c r="A17" s="3"/>
      <c r="B17" s="10" t="s">
        <v>57</v>
      </c>
    </row>
    <row r="18" ht="12.0" customHeight="1">
      <c r="A18" s="3"/>
      <c r="B18"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71"/>
    <col customWidth="1" min="2" max="2" width="9.57"/>
    <col customWidth="1" min="3" max="3" width="22.14"/>
    <col customWidth="1" hidden="1" min="4" max="4" width="9.14"/>
    <col customWidth="1" min="5" max="5" width="6.57"/>
    <col customWidth="1" min="6" max="8" width="12.14"/>
    <col customWidth="1" min="9" max="46" width="9.57"/>
  </cols>
  <sheetData>
    <row r="1" ht="51.0" customHeight="1">
      <c r="A1" s="1"/>
      <c r="B1" s="4" t="s">
        <v>2</v>
      </c>
      <c r="F1" s="5"/>
      <c r="G1" s="1" t="s">
        <v>5</v>
      </c>
      <c r="H1" s="9" t="s">
        <v>6</v>
      </c>
      <c r="I1" s="12" t="str">
        <f>HLOOKUP('レシピ表'!I$2,'原料毎栄養価表'!$F$2:$WJ$62,ROW()+1,0)</f>
        <v>https://fooddb.mext.go.jp/details/details.pl?ITEM_NO=14_14008_7</v>
      </c>
      <c r="J1" s="15" t="str">
        <f>HLOOKUP('レシピ表'!J$2,'原料毎栄養価表'!$F$2:$WJ$62,ROW()+1,0)</f>
        <v>コリンの引用のみhttps://seesaawiki.jp/soylent/d/PFJ%20latest%20version</v>
      </c>
      <c r="K1" s="15" t="str">
        <f>HLOOKUP('レシピ表'!K$2,'原料毎栄養価表'!$F$2:$WJ$62,ROW()+1,0)</f>
        <v/>
      </c>
      <c r="L1" s="15" t="str">
        <f>HLOOKUP('レシピ表'!L$2,'原料毎栄養価表'!$F$2:$WJ$62,ROW()+1,0)</f>
        <v/>
      </c>
      <c r="M1" s="15" t="str">
        <f>HLOOKUP('レシピ表'!M$2,'原料毎栄養価表'!$F$2:$WJ$62,ROW()+1,0)</f>
        <v/>
      </c>
      <c r="N1" s="15" t="str">
        <f>HLOOKUP('レシピ表'!N$2,'原料毎栄養価表'!$F$2:$WJ$62,ROW()+1,0)</f>
        <v/>
      </c>
      <c r="O1" s="15" t="str">
        <f>HLOOKUP('レシピ表'!O$2,'原料毎栄養価表'!$F$2:$WJ$62,ROW()+1,0)</f>
        <v>情報はこれから計算https://www.fatsecret.jp/カロリー-栄養/dns/クレアチン/1サービング</v>
      </c>
      <c r="P1" s="15" t="str">
        <f>HLOOKUP('レシピ表'!P$2,'原料毎栄養価表'!$F$2:$WJ$62,ROW()+1,0)</f>
        <v/>
      </c>
      <c r="Q1" s="15" t="str">
        <f>HLOOKUP('レシピ表'!Q$2,'原料毎栄養価表'!$F$2:$WJ$62,ROW()+1,0)</f>
        <v>カロリーだけNICHIGA(ニチガ) </v>
      </c>
      <c r="R1" s="15" t="str">
        <f>HLOOKUP('レシピ表'!R$2,'原料毎栄養価表'!$F$2:$WJ$62,ROW()+1,0)</f>
        <v/>
      </c>
      <c r="S1" s="15" t="str">
        <f>HLOOKUP('レシピ表'!S$2,'原料毎栄養価表'!$F$2:$WJ$62,ROW()+1,0)</f>
        <v/>
      </c>
      <c r="T1" s="15" t="str">
        <f>HLOOKUP('レシピ表'!T$2,'原料毎栄養価表'!$F$2:$WJ$62,ROW()+1,0)</f>
        <v/>
      </c>
      <c r="U1" s="15" t="str">
        <f>HLOOKUP('レシピ表'!U$2,'原料毎栄養価表'!$F$2:$WJ$62,ROW()+1,0)</f>
        <v/>
      </c>
      <c r="V1" s="15" t="str">
        <f>HLOOKUP('レシピ表'!V$2,'原料毎栄養価表'!$F$2:$WJ$62,ROW()+1,0)</f>
        <v/>
      </c>
      <c r="W1" s="15" t="str">
        <f>HLOOKUP('レシピ表'!W$2,'原料毎栄養価表'!$F$2:$WJ$62,ROW()+1,0)</f>
        <v/>
      </c>
      <c r="X1" s="15" t="str">
        <f>HLOOKUP('レシピ表'!X$2,'原料毎栄養価表'!$F$2:$WJ$62,ROW()+1,0)</f>
        <v/>
      </c>
      <c r="Y1" s="15" t="str">
        <f>HLOOKUP('レシピ表'!Y$2,'原料毎栄養価表'!$F$2:$WJ$62,ROW()+1,0)</f>
        <v/>
      </c>
      <c r="Z1" s="15" t="str">
        <f>HLOOKUP('レシピ表'!Z$2,'原料毎栄養価表'!$F$2:$WJ$62,ROW()+1,0)</f>
        <v/>
      </c>
      <c r="AA1" s="15" t="str">
        <f>HLOOKUP('レシピ表'!AA$2,'原料毎栄養価表'!$F$2:$WJ$62,ROW()+1,0)</f>
        <v/>
      </c>
      <c r="AB1" s="15" t="str">
        <f>HLOOKUP('レシピ表'!AB$2,'原料毎栄養価表'!$F$2:$WJ$62,ROW()+1,0)</f>
        <v/>
      </c>
      <c r="AC1" s="15" t="str">
        <f>HLOOKUP('レシピ表'!AC$2,'原料毎栄養価表'!$F$2:$WJ$62,ROW()+1,0)</f>
        <v/>
      </c>
      <c r="AD1" s="15" t="str">
        <f>HLOOKUP('レシピ表'!AD$2,'原料毎栄養価表'!$F$2:$WJ$62,ROW()+1,0)</f>
        <v/>
      </c>
      <c r="AE1" s="15" t="str">
        <f>HLOOKUP('レシピ表'!AE$2,'原料毎栄養価表'!$F$2:$WJ$62,ROW()+1,0)</f>
        <v/>
      </c>
      <c r="AF1" s="15" t="str">
        <f>HLOOKUP('レシピ表'!AF$2,'原料毎栄養価表'!$F$2:$WJ$62,ROW()+1,0)</f>
        <v/>
      </c>
      <c r="AG1" s="15" t="str">
        <f>HLOOKUP('レシピ表'!AG$2,'原料毎栄養価表'!$F$2:$WJ$62,ROW()+1,0)</f>
        <v/>
      </c>
      <c r="AH1" s="15" t="str">
        <f>HLOOKUP('レシピ表'!AH$2,'原料毎栄養価表'!$F$2:$WJ$62,ROW()+1,0)</f>
        <v/>
      </c>
      <c r="AI1" s="15" t="str">
        <f>HLOOKUP('レシピ表'!AI$2,'原料毎栄養価表'!$F$2:$WJ$62,ROW()+1,0)</f>
        <v/>
      </c>
      <c r="AJ1" s="15" t="str">
        <f>HLOOKUP('レシピ表'!AJ$2,'原料毎栄養価表'!$F$2:$WJ$62,ROW()+1,0)</f>
        <v/>
      </c>
      <c r="AK1" s="15" t="str">
        <f>HLOOKUP('レシピ表'!AK$2,'原料毎栄養価表'!$F$2:$WJ$62,ROW()+1,0)</f>
        <v/>
      </c>
      <c r="AL1" s="15" t="str">
        <f>HLOOKUP('レシピ表'!AL$2,'原料毎栄養価表'!$F$2:$WJ$62,ROW()+1,0)</f>
        <v/>
      </c>
      <c r="AM1" s="15" t="str">
        <f>HLOOKUP('レシピ表'!AM$2,'原料毎栄養価表'!$F$2:$WJ$62,ROW()+1,0)</f>
        <v/>
      </c>
      <c r="AN1" s="15" t="str">
        <f>HLOOKUP('レシピ表'!AN$2,'原料毎栄養価表'!$F$2:$WJ$62,ROW()+1,0)</f>
        <v/>
      </c>
      <c r="AO1" s="15" t="str">
        <f>HLOOKUP('レシピ表'!AO$2,'原料毎栄養価表'!$F$2:$WJ$62,ROW()+1,0)</f>
        <v/>
      </c>
      <c r="AP1" s="15" t="str">
        <f>HLOOKUP('レシピ表'!AP$2,'原料毎栄養価表'!$F$2:$WJ$62,ROW()+1,0)</f>
        <v/>
      </c>
      <c r="AQ1" s="15" t="str">
        <f>HLOOKUP('レシピ表'!AQ$2,'原料毎栄養価表'!$F$2:$WJ$62,ROW()+1,0)</f>
        <v/>
      </c>
      <c r="AR1" s="15" t="str">
        <f>HLOOKUP('レシピ表'!AR$2,'原料毎栄養価表'!$F$2:$WJ$62,ROW()+1,0)</f>
        <v/>
      </c>
      <c r="AS1" s="15" t="str">
        <f>HLOOKUP('レシピ表'!AS$2,'原料毎栄養価表'!$F$2:$WJ$62,ROW()+1,0)</f>
        <v/>
      </c>
      <c r="AT1" s="15" t="str">
        <f>HLOOKUP('レシピ表'!AT$2,'原料毎栄養価表'!$F$2:$WJ$62,ROW()+1,0)</f>
        <v/>
      </c>
    </row>
    <row r="2" ht="52.5" customHeight="1">
      <c r="A2" s="1"/>
      <c r="B2" s="13" t="s">
        <v>25</v>
      </c>
      <c r="C2" s="13"/>
      <c r="D2" s="13"/>
      <c r="E2" s="13"/>
      <c r="F2" s="21" t="s">
        <v>222</v>
      </c>
      <c r="G2" s="22" t="s">
        <v>225</v>
      </c>
      <c r="H2" s="22" t="s">
        <v>226</v>
      </c>
      <c r="I2" s="23" t="s">
        <v>28</v>
      </c>
      <c r="J2" s="23" t="s">
        <v>30</v>
      </c>
      <c r="K2" s="23" t="s">
        <v>10</v>
      </c>
      <c r="L2" s="23" t="s">
        <v>40</v>
      </c>
      <c r="M2" s="23" t="s">
        <v>12</v>
      </c>
      <c r="N2" s="23" t="s">
        <v>14</v>
      </c>
      <c r="O2" s="23" t="s">
        <v>42</v>
      </c>
      <c r="P2" s="23" t="s">
        <v>41</v>
      </c>
      <c r="Q2" s="23" t="s">
        <v>39</v>
      </c>
      <c r="R2" s="23" t="s">
        <v>29</v>
      </c>
      <c r="S2" s="23" t="s">
        <v>35</v>
      </c>
      <c r="T2" s="23" t="s">
        <v>22</v>
      </c>
      <c r="U2" s="23" t="s">
        <v>44</v>
      </c>
      <c r="V2" s="23" t="s">
        <v>18</v>
      </c>
      <c r="W2" s="23" t="s">
        <v>36</v>
      </c>
      <c r="X2" s="23" t="s">
        <v>21</v>
      </c>
      <c r="Y2" s="24" t="s">
        <v>16</v>
      </c>
      <c r="Z2" s="24" t="s">
        <v>16</v>
      </c>
      <c r="AA2" s="24" t="s">
        <v>16</v>
      </c>
      <c r="AB2" s="24" t="s">
        <v>16</v>
      </c>
      <c r="AC2" s="24" t="s">
        <v>16</v>
      </c>
      <c r="AD2" s="24" t="s">
        <v>16</v>
      </c>
      <c r="AE2" s="24" t="s">
        <v>16</v>
      </c>
      <c r="AF2" s="24" t="s">
        <v>16</v>
      </c>
      <c r="AG2" s="24" t="s">
        <v>16</v>
      </c>
      <c r="AH2" s="24" t="s">
        <v>16</v>
      </c>
      <c r="AI2" s="24" t="s">
        <v>16</v>
      </c>
      <c r="AJ2" s="24" t="s">
        <v>16</v>
      </c>
      <c r="AK2" s="24" t="s">
        <v>16</v>
      </c>
      <c r="AL2" s="24" t="s">
        <v>16</v>
      </c>
      <c r="AM2" s="24" t="s">
        <v>16</v>
      </c>
      <c r="AN2" s="24" t="s">
        <v>16</v>
      </c>
      <c r="AO2" s="24" t="s">
        <v>16</v>
      </c>
      <c r="AP2" s="24" t="s">
        <v>16</v>
      </c>
      <c r="AQ2" s="24" t="s">
        <v>16</v>
      </c>
      <c r="AR2" s="24" t="s">
        <v>16</v>
      </c>
      <c r="AS2" s="24" t="s">
        <v>16</v>
      </c>
      <c r="AT2" s="24" t="s">
        <v>16</v>
      </c>
    </row>
    <row r="3" ht="13.5" customHeight="1">
      <c r="A3" s="1"/>
      <c r="B3" s="13" t="s">
        <v>227</v>
      </c>
      <c r="C3" s="13"/>
      <c r="D3" s="13"/>
      <c r="E3" s="13" t="s">
        <v>61</v>
      </c>
      <c r="F3" s="26">
        <f>SUM('レシピ表'!I3:ZP3)</f>
        <v>639.1</v>
      </c>
      <c r="G3" s="27"/>
      <c r="H3" s="27"/>
      <c r="I3" s="28">
        <v>5.0</v>
      </c>
      <c r="J3" s="28">
        <v>100.0</v>
      </c>
      <c r="K3" s="28">
        <v>10.0</v>
      </c>
      <c r="L3" s="28">
        <v>0.1</v>
      </c>
      <c r="M3" s="28">
        <v>70.0</v>
      </c>
      <c r="N3" s="28">
        <v>15.0</v>
      </c>
      <c r="O3" s="28">
        <v>6.0</v>
      </c>
      <c r="P3" s="28">
        <v>6.0</v>
      </c>
      <c r="Q3" s="28">
        <v>3.0</v>
      </c>
      <c r="R3" s="28">
        <v>4.0</v>
      </c>
      <c r="S3" s="28">
        <v>1.0</v>
      </c>
      <c r="T3" s="28">
        <v>9.0</v>
      </c>
      <c r="U3" s="28">
        <v>6.0</v>
      </c>
      <c r="V3" s="28">
        <v>1.0</v>
      </c>
      <c r="W3" s="28">
        <v>3.0</v>
      </c>
      <c r="X3" s="28">
        <v>400.0</v>
      </c>
      <c r="Y3" s="29">
        <v>0.0</v>
      </c>
      <c r="Z3" s="29">
        <v>0.0</v>
      </c>
      <c r="AA3" s="29">
        <v>0.0</v>
      </c>
      <c r="AB3" s="29">
        <v>0.0</v>
      </c>
      <c r="AC3" s="29">
        <v>0.0</v>
      </c>
      <c r="AD3" s="29">
        <v>0.0</v>
      </c>
      <c r="AE3" s="29">
        <v>0.0</v>
      </c>
      <c r="AF3" s="29">
        <v>0.0</v>
      </c>
      <c r="AG3" s="29">
        <v>0.0</v>
      </c>
      <c r="AH3" s="29">
        <v>0.0</v>
      </c>
      <c r="AI3" s="29">
        <v>0.0</v>
      </c>
      <c r="AJ3" s="29">
        <v>0.0</v>
      </c>
      <c r="AK3" s="29">
        <v>0.0</v>
      </c>
      <c r="AL3" s="29">
        <v>0.0</v>
      </c>
      <c r="AM3" s="29">
        <v>0.0</v>
      </c>
      <c r="AN3" s="29">
        <v>0.0</v>
      </c>
      <c r="AO3" s="29">
        <v>0.0</v>
      </c>
      <c r="AP3" s="29">
        <v>0.0</v>
      </c>
      <c r="AQ3" s="29">
        <v>0.0</v>
      </c>
      <c r="AR3" s="29">
        <v>0.0</v>
      </c>
      <c r="AS3" s="29">
        <v>0.0</v>
      </c>
      <c r="AT3" s="29">
        <v>0.0</v>
      </c>
    </row>
    <row r="4" ht="13.5" customHeight="1">
      <c r="A4" s="1"/>
      <c r="B4" s="16" t="s">
        <v>62</v>
      </c>
      <c r="C4" s="16"/>
      <c r="D4" s="16" t="s">
        <v>63</v>
      </c>
      <c r="E4" s="16" t="s">
        <v>61</v>
      </c>
      <c r="F4" s="27">
        <f>SUM('レシピ表'!I4:ZP4)</f>
        <v>44.2865</v>
      </c>
      <c r="G4" s="30">
        <v>100.0</v>
      </c>
      <c r="H4" s="31">
        <f>IFERROR('レシピ表'!$F4/HLOOKUP('レシピ表'!H$1,'必要栄養価表'!$F$4:$X$62,ROW()-1,0)*100,"-")</f>
        <v>14.00363636</v>
      </c>
      <c r="I4" s="27" t="str">
        <f>IF(HLOOKUP('レシピ表'!I$2,'原料毎栄養価表'!$F$2:$WJ$62,ROW(),0)*('レシピ表'!I$3/HLOOKUP('レシピ表'!I$2,'原料毎栄養価表'!$F$2:$WJ$62,3,0))&lt;&gt;0, HLOOKUP('レシピ表'!I$2,'原料毎栄養価表'!$F$2:$WJ$62,ROW(),0)*('レシピ表'!I$3/HLOOKUP('レシピ表'!I$2,'原料毎栄養価表'!$F$2:$WJ$62,3,0)),"-")</f>
        <v>-</v>
      </c>
      <c r="J4" s="27">
        <f>IF(HLOOKUP('レシピ表'!J$2,'原料毎栄養価表'!$F$2:$WJ$62,ROW(),0)*('レシピ表'!J$3/HLOOKUP('レシピ表'!J$2,'原料毎栄養価表'!$F$2:$WJ$62,3,0))&lt;&gt;0, HLOOKUP('レシピ表'!J$2,'原料毎栄養価表'!$F$2:$WJ$62,ROW(),0)*('レシピ表'!J$3/HLOOKUP('レシピ表'!J$2,'原料毎栄養価表'!$F$2:$WJ$62,3,0)),"-")</f>
        <v>29.5</v>
      </c>
      <c r="K4" s="27">
        <f>IF(HLOOKUP('レシピ表'!K$2,'原料毎栄養価表'!$F$2:$WJ$62,ROW(),0)*('レシピ表'!K$3/HLOOKUP('レシピ表'!K$2,'原料毎栄養価表'!$F$2:$WJ$62,3,0))&lt;&gt;0, HLOOKUP('レシピ表'!K$2,'原料毎栄養価表'!$F$2:$WJ$62,ROW(),0)*('レシピ表'!K$3/HLOOKUP('レシピ表'!K$2,'原料毎栄養価表'!$F$2:$WJ$62,3,0)),"-")</f>
        <v>4.77</v>
      </c>
      <c r="L4" s="27" t="str">
        <f>IF(HLOOKUP('レシピ表'!L$2,'原料毎栄養価表'!$F$2:$WJ$62,ROW(),0)*('レシピ表'!L$3/HLOOKUP('レシピ表'!L$2,'原料毎栄養価表'!$F$2:$WJ$62,3,0))&lt;&gt;0, HLOOKUP('レシピ表'!L$2,'原料毎栄養価表'!$F$2:$WJ$62,ROW(),0)*('レシピ表'!L$3/HLOOKUP('レシピ表'!L$2,'原料毎栄養価表'!$F$2:$WJ$62,3,0)),"-")</f>
        <v>-</v>
      </c>
      <c r="M4" s="27">
        <f>IF(HLOOKUP('レシピ表'!M$2,'原料毎栄養価表'!$F$2:$WJ$62,ROW(),0)*('レシピ表'!M$3/HLOOKUP('レシピ表'!M$2,'原料毎栄養価表'!$F$2:$WJ$62,3,0))&lt;&gt;0, HLOOKUP('レシピ表'!M$2,'原料毎栄養価表'!$F$2:$WJ$62,ROW(),0)*('レシピ表'!M$3/HLOOKUP('レシピ表'!M$2,'原料毎栄養価表'!$F$2:$WJ$62,3,0)),"-")</f>
        <v>1.68</v>
      </c>
      <c r="O4" s="27" t="str">
        <f>IF(HLOOKUP('レシピ表'!O$2,'原料毎栄養価表'!$F$2:$WJ$62,ROW(),0)*('レシピ表'!O$3/HLOOKUP('レシピ表'!O$2,'原料毎栄養価表'!$F$2:$WJ$62,3,0))&lt;&gt;0, HLOOKUP('レシピ表'!O$2,'原料毎栄養価表'!$F$2:$WJ$62,ROW(),0)*('レシピ表'!O$3/HLOOKUP('レシピ表'!O$2,'原料毎栄養価表'!$F$2:$WJ$62,3,0)),"-")</f>
        <v>-</v>
      </c>
      <c r="P4" s="27">
        <f>IF(HLOOKUP('レシピ表'!P$2,'原料毎栄養価表'!$F$2:$WJ$62,ROW(),0)*('レシピ表'!P$3/HLOOKUP('レシピ表'!P$2,'原料毎栄養価表'!$F$2:$WJ$62,3,0))&lt;&gt;0, HLOOKUP('レシピ表'!P$2,'原料毎栄養価表'!$F$2:$WJ$62,ROW(),0)*('レシピ表'!P$3/HLOOKUP('レシピ表'!P$2,'原料毎栄養価表'!$F$2:$WJ$62,3,0)),"-")</f>
        <v>5.982</v>
      </c>
      <c r="Q4" s="27">
        <f>IF(HLOOKUP('レシピ表'!Q$2,'原料毎栄養価表'!$F$2:$WJ$62,ROW(),0)*('レシピ表'!Q$3/HLOOKUP('レシピ表'!Q$2,'原料毎栄養価表'!$F$2:$WJ$62,3,0))&lt;&gt;0, HLOOKUP('レシピ表'!Q$2,'原料毎栄養価表'!$F$2:$WJ$62,ROW(),0)*('レシピ表'!Q$3/HLOOKUP('レシピ表'!Q$2,'原料毎栄養価表'!$F$2:$WJ$62,3,0)),"-")</f>
        <v>1.272</v>
      </c>
      <c r="R4" s="27" t="str">
        <f>IF(HLOOKUP('レシピ表'!R$2,'原料毎栄養価表'!$F$2:$WJ$62,ROW(),0)*('レシピ表'!R$3/HLOOKUP('レシピ表'!R$2,'原料毎栄養価表'!$F$2:$WJ$62,3,0))&lt;&gt;0, HLOOKUP('レシピ表'!R$2,'原料毎栄養価表'!$F$2:$WJ$62,ROW(),0)*('レシピ表'!R$3/HLOOKUP('レシピ表'!R$2,'原料毎栄養価表'!$F$2:$WJ$62,3,0)),"-")</f>
        <v>-</v>
      </c>
      <c r="S4" s="27">
        <f>IF(HLOOKUP('レシピ表'!S$2,'原料毎栄養価表'!$F$2:$WJ$62,ROW(),0)*('レシピ表'!S$3/HLOOKUP('レシピ表'!S$2,'原料毎栄養価表'!$F$2:$WJ$62,3,0))&lt;&gt;0, HLOOKUP('レシピ表'!S$2,'原料毎栄養価表'!$F$2:$WJ$62,ROW(),0)*('レシピ表'!S$3/HLOOKUP('レシピ表'!S$2,'原料毎栄養価表'!$F$2:$WJ$62,3,0)),"-")</f>
        <v>0.185</v>
      </c>
      <c r="T4" s="27" t="str">
        <f>IF(HLOOKUP('レシピ表'!T$2,'原料毎栄養価表'!$F$2:$WJ$62,ROW(),0)*('レシピ表'!T$3/HLOOKUP('レシピ表'!T$2,'原料毎栄養価表'!$F$2:$WJ$62,3,0))&lt;&gt;0, HLOOKUP('レシピ表'!T$2,'原料毎栄養価表'!$F$2:$WJ$62,ROW(),0)*('レシピ表'!T$3/HLOOKUP('レシピ表'!T$2,'原料毎栄養価表'!$F$2:$WJ$62,3,0)),"-")</f>
        <v>-</v>
      </c>
      <c r="U4" s="27">
        <f>IF(HLOOKUP('レシピ表'!U$2,'原料毎栄養価表'!$F$2:$WJ$62,ROW(),0)*('レシピ表'!U$3/HLOOKUP('レシピ表'!U$2,'原料毎栄養価表'!$F$2:$WJ$62,3,0))&lt;&gt;0, HLOOKUP('レシピ表'!U$2,'原料毎栄養価表'!$F$2:$WJ$62,ROW(),0)*('レシピ表'!U$3/HLOOKUP('レシピ表'!U$2,'原料毎栄養価表'!$F$2:$WJ$62,3,0)),"-")</f>
        <v>0.5175</v>
      </c>
      <c r="V4" s="27" t="str">
        <f>IF(HLOOKUP('レシピ表'!V$2,'原料毎栄養価表'!$F$2:$WJ$62,ROW(),0)*('レシピ表'!V$3/HLOOKUP('レシピ表'!V$2,'原料毎栄養価表'!$F$2:$WJ$62,3,0))&lt;&gt;0, HLOOKUP('レシピ表'!V$2,'原料毎栄養価表'!$F$2:$WJ$62,ROW(),0)*('レシピ表'!V$3/HLOOKUP('レシピ表'!V$2,'原料毎栄養価表'!$F$2:$WJ$62,3,0)),"-")</f>
        <v>-</v>
      </c>
      <c r="W4" s="27">
        <f>IF(HLOOKUP('レシピ表'!W$2,'原料毎栄養価表'!$F$2:$WJ$62,ROW(),0)*('レシピ表'!W$3/HLOOKUP('レシピ表'!W$2,'原料毎栄養価表'!$F$2:$WJ$62,3,0))&lt;&gt;0, HLOOKUP('レシピ表'!W$2,'原料毎栄養価表'!$F$2:$WJ$62,ROW(),0)*('レシピ表'!W$3/HLOOKUP('レシピ表'!W$2,'原料毎栄養価表'!$F$2:$WJ$62,3,0)),"-")</f>
        <v>0.38</v>
      </c>
      <c r="X4" s="27" t="str">
        <f>IF(HLOOKUP('レシピ表'!X$2,'原料毎栄養価表'!$F$2:$WJ$62,ROW(),0)*('レシピ表'!X$3/HLOOKUP('レシピ表'!X$2,'原料毎栄養価表'!$F$2:$WJ$62,3,0))&lt;&gt;0, HLOOKUP('レシピ表'!X$2,'原料毎栄養価表'!$F$2:$WJ$62,ROW(),0)*('レシピ表'!X$3/HLOOKUP('レシピ表'!X$2,'原料毎栄養価表'!$F$2:$WJ$62,3,0)),"-")</f>
        <v>-</v>
      </c>
      <c r="Y4" s="27" t="str">
        <f>IF(HLOOKUP('レシピ表'!Y$2,'原料毎栄養価表'!$F$2:$WJ$62,ROW(),0)*('レシピ表'!Y$3/HLOOKUP('レシピ表'!Y$2,'原料毎栄養価表'!$F$2:$WJ$62,3,0))&lt;&gt;0, HLOOKUP('レシピ表'!Y$2,'原料毎栄養価表'!$F$2:$WJ$62,ROW(),0)*('レシピ表'!Y$3/HLOOKUP('レシピ表'!Y$2,'原料毎栄養価表'!$F$2:$WJ$62,3,0)),"-")</f>
        <v>-</v>
      </c>
      <c r="Z4" s="27" t="str">
        <f>IF(HLOOKUP('レシピ表'!Z$2,'原料毎栄養価表'!$F$2:$WJ$62,ROW(),0)*('レシピ表'!Z$3/HLOOKUP('レシピ表'!Z$2,'原料毎栄養価表'!$F$2:$WJ$62,3,0))&lt;&gt;0, HLOOKUP('レシピ表'!Z$2,'原料毎栄養価表'!$F$2:$WJ$62,ROW(),0)*('レシピ表'!Z$3/HLOOKUP('レシピ表'!Z$2,'原料毎栄養価表'!$F$2:$WJ$62,3,0)),"-")</f>
        <v>-</v>
      </c>
      <c r="AA4" s="27" t="str">
        <f>IF(HLOOKUP('レシピ表'!AA$2,'原料毎栄養価表'!$F$2:$WJ$62,ROW(),0)*('レシピ表'!AA$3/HLOOKUP('レシピ表'!AA$2,'原料毎栄養価表'!$F$2:$WJ$62,3,0))&lt;&gt;0, HLOOKUP('レシピ表'!AA$2,'原料毎栄養価表'!$F$2:$WJ$62,ROW(),0)*('レシピ表'!AA$3/HLOOKUP('レシピ表'!AA$2,'原料毎栄養価表'!$F$2:$WJ$62,3,0)),"-")</f>
        <v>-</v>
      </c>
      <c r="AB4" s="27" t="str">
        <f>IF(HLOOKUP('レシピ表'!AB$2,'原料毎栄養価表'!$F$2:$WJ$62,ROW(),0)*('レシピ表'!AB$3/HLOOKUP('レシピ表'!AB$2,'原料毎栄養価表'!$F$2:$WJ$62,3,0))&lt;&gt;0, HLOOKUP('レシピ表'!AB$2,'原料毎栄養価表'!$F$2:$WJ$62,ROW(),0)*('レシピ表'!AB$3/HLOOKUP('レシピ表'!AB$2,'原料毎栄養価表'!$F$2:$WJ$62,3,0)),"-")</f>
        <v>-</v>
      </c>
      <c r="AC4" s="27" t="str">
        <f>IF(HLOOKUP('レシピ表'!AC$2,'原料毎栄養価表'!$F$2:$WJ$62,ROW(),0)*('レシピ表'!AC$3/HLOOKUP('レシピ表'!AC$2,'原料毎栄養価表'!$F$2:$WJ$62,3,0))&lt;&gt;0, HLOOKUP('レシピ表'!AC$2,'原料毎栄養価表'!$F$2:$WJ$62,ROW(),0)*('レシピ表'!AC$3/HLOOKUP('レシピ表'!AC$2,'原料毎栄養価表'!$F$2:$WJ$62,3,0)),"-")</f>
        <v>-</v>
      </c>
      <c r="AD4" s="27" t="str">
        <f>IF(HLOOKUP('レシピ表'!AD$2,'原料毎栄養価表'!$F$2:$WJ$62,ROW(),0)*('レシピ表'!AD$3/HLOOKUP('レシピ表'!AD$2,'原料毎栄養価表'!$F$2:$WJ$62,3,0))&lt;&gt;0, HLOOKUP('レシピ表'!AD$2,'原料毎栄養価表'!$F$2:$WJ$62,ROW(),0)*('レシピ表'!AD$3/HLOOKUP('レシピ表'!AD$2,'原料毎栄養価表'!$F$2:$WJ$62,3,0)),"-")</f>
        <v>-</v>
      </c>
      <c r="AE4" s="27" t="str">
        <f>IF(HLOOKUP('レシピ表'!AE$2,'原料毎栄養価表'!$F$2:$WJ$62,ROW(),0)*('レシピ表'!AE$3/HLOOKUP('レシピ表'!AE$2,'原料毎栄養価表'!$F$2:$WJ$62,3,0))&lt;&gt;0, HLOOKUP('レシピ表'!AE$2,'原料毎栄養価表'!$F$2:$WJ$62,ROW(),0)*('レシピ表'!AE$3/HLOOKUP('レシピ表'!AE$2,'原料毎栄養価表'!$F$2:$WJ$62,3,0)),"-")</f>
        <v>-</v>
      </c>
      <c r="AF4" s="27" t="str">
        <f>IF(HLOOKUP('レシピ表'!AF$2,'原料毎栄養価表'!$F$2:$WJ$62,ROW(),0)*('レシピ表'!AF$3/HLOOKUP('レシピ表'!AF$2,'原料毎栄養価表'!$F$2:$WJ$62,3,0))&lt;&gt;0, HLOOKUP('レシピ表'!AF$2,'原料毎栄養価表'!$F$2:$WJ$62,ROW(),0)*('レシピ表'!AF$3/HLOOKUP('レシピ表'!AF$2,'原料毎栄養価表'!$F$2:$WJ$62,3,0)),"-")</f>
        <v>-</v>
      </c>
      <c r="AG4" s="27" t="str">
        <f>IF(HLOOKUP('レシピ表'!AG$2,'原料毎栄養価表'!$F$2:$WJ$62,ROW(),0)*('レシピ表'!AG$3/HLOOKUP('レシピ表'!AG$2,'原料毎栄養価表'!$F$2:$WJ$62,3,0))&lt;&gt;0, HLOOKUP('レシピ表'!AG$2,'原料毎栄養価表'!$F$2:$WJ$62,ROW(),0)*('レシピ表'!AG$3/HLOOKUP('レシピ表'!AG$2,'原料毎栄養価表'!$F$2:$WJ$62,3,0)),"-")</f>
        <v>-</v>
      </c>
      <c r="AH4" s="27" t="str">
        <f>IF(HLOOKUP('レシピ表'!AH$2,'原料毎栄養価表'!$F$2:$WJ$62,ROW(),0)*('レシピ表'!AH$3/HLOOKUP('レシピ表'!AH$2,'原料毎栄養価表'!$F$2:$WJ$62,3,0))&lt;&gt;0, HLOOKUP('レシピ表'!AH$2,'原料毎栄養価表'!$F$2:$WJ$62,ROW(),0)*('レシピ表'!AH$3/HLOOKUP('レシピ表'!AH$2,'原料毎栄養価表'!$F$2:$WJ$62,3,0)),"-")</f>
        <v>-</v>
      </c>
      <c r="AI4" s="27" t="str">
        <f>IF(HLOOKUP('レシピ表'!AI$2,'原料毎栄養価表'!$F$2:$WJ$62,ROW(),0)*('レシピ表'!AI$3/HLOOKUP('レシピ表'!AI$2,'原料毎栄養価表'!$F$2:$WJ$62,3,0))&lt;&gt;0, HLOOKUP('レシピ表'!AI$2,'原料毎栄養価表'!$F$2:$WJ$62,ROW(),0)*('レシピ表'!AI$3/HLOOKUP('レシピ表'!AI$2,'原料毎栄養価表'!$F$2:$WJ$62,3,0)),"-")</f>
        <v>-</v>
      </c>
      <c r="AJ4" s="27" t="str">
        <f>IF(HLOOKUP('レシピ表'!AJ$2,'原料毎栄養価表'!$F$2:$WJ$62,ROW(),0)*('レシピ表'!AJ$3/HLOOKUP('レシピ表'!AJ$2,'原料毎栄養価表'!$F$2:$WJ$62,3,0))&lt;&gt;0, HLOOKUP('レシピ表'!AJ$2,'原料毎栄養価表'!$F$2:$WJ$62,ROW(),0)*('レシピ表'!AJ$3/HLOOKUP('レシピ表'!AJ$2,'原料毎栄養価表'!$F$2:$WJ$62,3,0)),"-")</f>
        <v>-</v>
      </c>
      <c r="AK4" s="27" t="str">
        <f>IF(HLOOKUP('レシピ表'!AK$2,'原料毎栄養価表'!$F$2:$WJ$62,ROW(),0)*('レシピ表'!AK$3/HLOOKUP('レシピ表'!AK$2,'原料毎栄養価表'!$F$2:$WJ$62,3,0))&lt;&gt;0, HLOOKUP('レシピ表'!AK$2,'原料毎栄養価表'!$F$2:$WJ$62,ROW(),0)*('レシピ表'!AK$3/HLOOKUP('レシピ表'!AK$2,'原料毎栄養価表'!$F$2:$WJ$62,3,0)),"-")</f>
        <v>-</v>
      </c>
      <c r="AL4" s="27" t="str">
        <f>IF(HLOOKUP('レシピ表'!AL$2,'原料毎栄養価表'!$F$2:$WJ$62,ROW(),0)*('レシピ表'!AL$3/HLOOKUP('レシピ表'!AL$2,'原料毎栄養価表'!$F$2:$WJ$62,3,0))&lt;&gt;0, HLOOKUP('レシピ表'!AL$2,'原料毎栄養価表'!$F$2:$WJ$62,ROW(),0)*('レシピ表'!AL$3/HLOOKUP('レシピ表'!AL$2,'原料毎栄養価表'!$F$2:$WJ$62,3,0)),"-")</f>
        <v>-</v>
      </c>
      <c r="AM4" s="27" t="str">
        <f>IF(HLOOKUP('レシピ表'!AM$2,'原料毎栄養価表'!$F$2:$WJ$62,ROW(),0)*('レシピ表'!AM$3/HLOOKUP('レシピ表'!AM$2,'原料毎栄養価表'!$F$2:$WJ$62,3,0))&lt;&gt;0, HLOOKUP('レシピ表'!AM$2,'原料毎栄養価表'!$F$2:$WJ$62,ROW(),0)*('レシピ表'!AM$3/HLOOKUP('レシピ表'!AM$2,'原料毎栄養価表'!$F$2:$WJ$62,3,0)),"-")</f>
        <v>-</v>
      </c>
      <c r="AN4" s="27" t="str">
        <f>IF(HLOOKUP('レシピ表'!AN$2,'原料毎栄養価表'!$F$2:$WJ$62,ROW(),0)*('レシピ表'!AN$3/HLOOKUP('レシピ表'!AN$2,'原料毎栄養価表'!$F$2:$WJ$62,3,0))&lt;&gt;0, HLOOKUP('レシピ表'!AN$2,'原料毎栄養価表'!$F$2:$WJ$62,ROW(),0)*('レシピ表'!AN$3/HLOOKUP('レシピ表'!AN$2,'原料毎栄養価表'!$F$2:$WJ$62,3,0)),"-")</f>
        <v>-</v>
      </c>
      <c r="AO4" s="27" t="str">
        <f>IF(HLOOKUP('レシピ表'!AO$2,'原料毎栄養価表'!$F$2:$WJ$62,ROW(),0)*('レシピ表'!AO$3/HLOOKUP('レシピ表'!AO$2,'原料毎栄養価表'!$F$2:$WJ$62,3,0))&lt;&gt;0, HLOOKUP('レシピ表'!AO$2,'原料毎栄養価表'!$F$2:$WJ$62,ROW(),0)*('レシピ表'!AO$3/HLOOKUP('レシピ表'!AO$2,'原料毎栄養価表'!$F$2:$WJ$62,3,0)),"-")</f>
        <v>-</v>
      </c>
      <c r="AP4" s="27" t="str">
        <f>IF(HLOOKUP('レシピ表'!AP$2,'原料毎栄養価表'!$F$2:$WJ$62,ROW(),0)*('レシピ表'!AP$3/HLOOKUP('レシピ表'!AP$2,'原料毎栄養価表'!$F$2:$WJ$62,3,0))&lt;&gt;0, HLOOKUP('レシピ表'!AP$2,'原料毎栄養価表'!$F$2:$WJ$62,ROW(),0)*('レシピ表'!AP$3/HLOOKUP('レシピ表'!AP$2,'原料毎栄養価表'!$F$2:$WJ$62,3,0)),"-")</f>
        <v>-</v>
      </c>
      <c r="AQ4" s="27" t="str">
        <f>IF(HLOOKUP('レシピ表'!AQ$2,'原料毎栄養価表'!$F$2:$WJ$62,ROW(),0)*('レシピ表'!AQ$3/HLOOKUP('レシピ表'!AQ$2,'原料毎栄養価表'!$F$2:$WJ$62,3,0))&lt;&gt;0, HLOOKUP('レシピ表'!AQ$2,'原料毎栄養価表'!$F$2:$WJ$62,ROW(),0)*('レシピ表'!AQ$3/HLOOKUP('レシピ表'!AQ$2,'原料毎栄養価表'!$F$2:$WJ$62,3,0)),"-")</f>
        <v>-</v>
      </c>
      <c r="AR4" s="27" t="str">
        <f>IF(HLOOKUP('レシピ表'!AR$2,'原料毎栄養価表'!$F$2:$WJ$62,ROW(),0)*('レシピ表'!AR$3/HLOOKUP('レシピ表'!AR$2,'原料毎栄養価表'!$F$2:$WJ$62,3,0))&lt;&gt;0, HLOOKUP('レシピ表'!AR$2,'原料毎栄養価表'!$F$2:$WJ$62,ROW(),0)*('レシピ表'!AR$3/HLOOKUP('レシピ表'!AR$2,'原料毎栄養価表'!$F$2:$WJ$62,3,0)),"-")</f>
        <v>-</v>
      </c>
      <c r="AS4" s="27" t="str">
        <f>IF(HLOOKUP('レシピ表'!AS$2,'原料毎栄養価表'!$F$2:$WJ$62,ROW(),0)*('レシピ表'!AS$3/HLOOKUP('レシピ表'!AS$2,'原料毎栄養価表'!$F$2:$WJ$62,3,0))&lt;&gt;0, HLOOKUP('レシピ表'!AS$2,'原料毎栄養価表'!$F$2:$WJ$62,ROW(),0)*('レシピ表'!AS$3/HLOOKUP('レシピ表'!AS$2,'原料毎栄養価表'!$F$2:$WJ$62,3,0)),"-")</f>
        <v>-</v>
      </c>
      <c r="AT4" s="27" t="str">
        <f>IF(HLOOKUP('レシピ表'!AT$2,'原料毎栄養価表'!$F$2:$WJ$62,ROW(),0)*('レシピ表'!AT$3/HLOOKUP('レシピ表'!AT$2,'原料毎栄養価表'!$F$2:$WJ$62,3,0))&lt;&gt;0, HLOOKUP('レシピ表'!AT$2,'原料毎栄養価表'!$F$2:$WJ$62,ROW(),0)*('レシピ表'!AT$3/HLOOKUP('レシピ表'!AT$2,'原料毎栄養価表'!$F$2:$WJ$62,3,0)),"-")</f>
        <v>-</v>
      </c>
    </row>
    <row r="5" ht="13.5" customHeight="1">
      <c r="A5" s="1"/>
      <c r="B5" s="13" t="s">
        <v>64</v>
      </c>
      <c r="C5" s="13" t="s">
        <v>65</v>
      </c>
      <c r="D5" s="13" t="s">
        <v>66</v>
      </c>
      <c r="E5" s="13" t="s">
        <v>61</v>
      </c>
      <c r="F5" s="27">
        <f>SUM('レシピ表'!I5:ZP5)</f>
        <v>24.2391</v>
      </c>
      <c r="G5" s="30">
        <v>100.0</v>
      </c>
      <c r="H5" s="31">
        <f>IFERROR('レシピ表'!$F5/HLOOKUP('レシピ表'!H$1,'必要栄養価表'!$F$4:$X$62,ROW()-1,0)*100,"-")</f>
        <v>121.1955</v>
      </c>
      <c r="I5" s="27" t="str">
        <f>IF(HLOOKUP('レシピ表'!I$2,'原料毎栄養価表'!$F$2:$WJ$62,ROW(),0)*('レシピ表'!I$3/HLOOKUP('レシピ表'!I$2,'原料毎栄養価表'!$F$2:$WJ$62,3,0))&lt;&gt;0, HLOOKUP('レシピ表'!I$2,'原料毎栄養価表'!$F$2:$WJ$62,ROW(),0)*('レシピ表'!I$3/HLOOKUP('レシピ表'!I$2,'原料毎栄養価表'!$F$2:$WJ$62,3,0)),"-")</f>
        <v>-</v>
      </c>
      <c r="J5" s="27">
        <f>IF(HLOOKUP('レシピ表'!J$2,'原料毎栄養価表'!$F$2:$WJ$62,ROW(),0)*('レシピ表'!J$3/HLOOKUP('レシピ表'!J$2,'原料毎栄養価表'!$F$2:$WJ$62,3,0))&lt;&gt;0, HLOOKUP('レシピ表'!J$2,'原料毎栄養価表'!$F$2:$WJ$62,ROW(),0)*('レシピ表'!J$3/HLOOKUP('レシピ表'!J$2,'原料毎栄養価表'!$F$2:$WJ$62,3,0)),"-")</f>
        <v>15.3</v>
      </c>
      <c r="K5" s="27">
        <f>IF(HLOOKUP('レシピ表'!K$2,'原料毎栄養価表'!$F$2:$WJ$62,ROW(),0)*('レシピ表'!K$3/HLOOKUP('レシピ表'!K$2,'原料毎栄養価表'!$F$2:$WJ$62,3,0))&lt;&gt;0, HLOOKUP('レシピ表'!K$2,'原料毎栄養価表'!$F$2:$WJ$62,ROW(),0)*('レシピ表'!K$3/HLOOKUP('レシピ表'!K$2,'原料毎栄養価表'!$F$2:$WJ$62,3,0)),"-")</f>
        <v>4.65</v>
      </c>
      <c r="L5" s="27">
        <f>IF(HLOOKUP('レシピ表'!L$2,'原料毎栄養価表'!$F$2:$WJ$62,ROW(),0)*('レシピ表'!L$3/HLOOKUP('レシピ表'!L$2,'原料毎栄養価表'!$F$2:$WJ$62,3,0))&lt;&gt;0, HLOOKUP('レシピ表'!L$2,'原料毎栄養価表'!$F$2:$WJ$62,ROW(),0)*('レシピ表'!L$3/HLOOKUP('レシピ表'!L$2,'原料毎栄養価表'!$F$2:$WJ$62,3,0)),"-")</f>
        <v>0.0271</v>
      </c>
      <c r="M5" s="27" t="str">
        <f>IF(HLOOKUP('レシピ表'!M$2,'原料毎栄養価表'!$F$2:$WJ$62,ROW(),0)*('レシピ表'!M$3/HLOOKUP('レシピ表'!M$2,'原料毎栄養価表'!$F$2:$WJ$62,3,0))&lt;&gt;0, HLOOKUP('レシピ表'!M$2,'原料毎栄養価表'!$F$2:$WJ$62,ROW(),0)*('レシピ表'!M$3/HLOOKUP('レシピ表'!M$2,'原料毎栄養価表'!$F$2:$WJ$62,3,0)),"-")</f>
        <v>-</v>
      </c>
      <c r="N5" s="27">
        <f>IF(HLOOKUP('レシピ表'!N$2,'原料毎栄養価表'!$F$2:$WJ$62,ROW(),0)*('レシピ表'!N$3/HLOOKUP('レシピ表'!N$2,'原料毎栄養価表'!$F$2:$WJ$62,3,0))&lt;&gt;0, HLOOKUP('レシピ表'!N$2,'原料毎栄養価表'!$F$2:$WJ$62,ROW(),0)*('レシピ表'!N$3/HLOOKUP('レシピ表'!N$2,'原料毎栄養価表'!$F$2:$WJ$62,3,0)),"-")</f>
        <v>3.075</v>
      </c>
      <c r="O5" s="27" t="str">
        <f>IF(HLOOKUP('レシピ表'!O$2,'原料毎栄養価表'!$F$2:$WJ$62,ROW(),0)*('レシピ表'!O$3/HLOOKUP('レシピ表'!O$2,'原料毎栄養価表'!$F$2:$WJ$62,3,0))&lt;&gt;0, HLOOKUP('レシピ表'!O$2,'原料毎栄養価表'!$F$2:$WJ$62,ROW(),0)*('レシピ表'!O$3/HLOOKUP('レシピ表'!O$2,'原料毎栄養価表'!$F$2:$WJ$62,3,0)),"-")</f>
        <v>-</v>
      </c>
      <c r="P5" s="27" t="str">
        <f>IF(HLOOKUP('レシピ表'!P$2,'原料毎栄養価表'!$F$2:$WJ$62,ROW(),0)*('レシピ表'!P$3/HLOOKUP('レシピ表'!P$2,'原料毎栄養価表'!$F$2:$WJ$62,3,0))&lt;&gt;0, HLOOKUP('レシピ表'!P$2,'原料毎栄養価表'!$F$2:$WJ$62,ROW(),0)*('レシピ表'!P$3/HLOOKUP('レシピ表'!P$2,'原料毎栄養価表'!$F$2:$WJ$62,3,0)),"-")</f>
        <v>-</v>
      </c>
      <c r="Q5" s="27">
        <f>IF(HLOOKUP('レシピ表'!Q$2,'原料毎栄養価表'!$F$2:$WJ$62,ROW(),0)*('レシピ表'!Q$3/HLOOKUP('レシピ表'!Q$2,'原料毎栄養価表'!$F$2:$WJ$62,3,0))&lt;&gt;0, HLOOKUP('レシピ表'!Q$2,'原料毎栄養価表'!$F$2:$WJ$62,ROW(),0)*('レシピ表'!Q$3/HLOOKUP('レシピ表'!Q$2,'原料毎栄養価表'!$F$2:$WJ$62,3,0)),"-")</f>
        <v>0.717</v>
      </c>
      <c r="R5" s="27" t="str">
        <f>IF(HLOOKUP('レシピ表'!R$2,'原料毎栄養価表'!$F$2:$WJ$62,ROW(),0)*('レシピ表'!R$3/HLOOKUP('レシピ表'!R$2,'原料毎栄養価表'!$F$2:$WJ$62,3,0))&lt;&gt;0, HLOOKUP('レシピ表'!R$2,'原料毎栄養価表'!$F$2:$WJ$62,ROW(),0)*('レシピ表'!R$3/HLOOKUP('レシピ表'!R$2,'原料毎栄養価表'!$F$2:$WJ$62,3,0)),"-")</f>
        <v>-</v>
      </c>
      <c r="S5" s="27" t="str">
        <f>IF(HLOOKUP('レシピ表'!S$2,'原料毎栄養価表'!$F$2:$WJ$62,ROW(),0)*('レシピ表'!S$3/HLOOKUP('レシピ表'!S$2,'原料毎栄養価表'!$F$2:$WJ$62,3,0))&lt;&gt;0, HLOOKUP('レシピ表'!S$2,'原料毎栄養価表'!$F$2:$WJ$62,ROW(),0)*('レシピ表'!S$3/HLOOKUP('レシピ表'!S$2,'原料毎栄養価表'!$F$2:$WJ$62,3,0)),"-")</f>
        <v>-</v>
      </c>
      <c r="T5" s="27" t="str">
        <f>IF(HLOOKUP('レシピ表'!T$2,'原料毎栄養価表'!$F$2:$WJ$62,ROW(),0)*('レシピ表'!T$3/HLOOKUP('レシピ表'!T$2,'原料毎栄養価表'!$F$2:$WJ$62,3,0))&lt;&gt;0, HLOOKUP('レシピ表'!T$2,'原料毎栄養価表'!$F$2:$WJ$62,ROW(),0)*('レシピ表'!T$3/HLOOKUP('レシピ表'!T$2,'原料毎栄養価表'!$F$2:$WJ$62,3,0)),"-")</f>
        <v>-</v>
      </c>
      <c r="U5" s="27" t="str">
        <f>IF(HLOOKUP('レシピ表'!U$2,'原料毎栄養価表'!$F$2:$WJ$62,ROW(),0)*('レシピ表'!U$3/HLOOKUP('レシピ表'!U$2,'原料毎栄養価表'!$F$2:$WJ$62,3,0))&lt;&gt;0, HLOOKUP('レシピ表'!U$2,'原料毎栄養価表'!$F$2:$WJ$62,ROW(),0)*('レシピ表'!U$3/HLOOKUP('レシピ表'!U$2,'原料毎栄養価表'!$F$2:$WJ$62,3,0)),"-")</f>
        <v>-</v>
      </c>
      <c r="V5" s="27">
        <f>IF(HLOOKUP('レシピ表'!V$2,'原料毎栄養価表'!$F$2:$WJ$62,ROW(),0)*('レシピ表'!V$3/HLOOKUP('レシピ表'!V$2,'原料毎栄養価表'!$F$2:$WJ$62,3,0))&lt;&gt;0, HLOOKUP('レシピ表'!V$2,'原料毎栄養価表'!$F$2:$WJ$62,ROW(),0)*('レシピ表'!V$3/HLOOKUP('レシピ表'!V$2,'原料毎栄養価表'!$F$2:$WJ$62,3,0)),"-")</f>
        <v>0.47</v>
      </c>
      <c r="W5" s="27" t="str">
        <f>IF(HLOOKUP('レシピ表'!W$2,'原料毎栄養価表'!$F$2:$WJ$62,ROW(),0)*('レシピ表'!W$3/HLOOKUP('レシピ表'!W$2,'原料毎栄養価表'!$F$2:$WJ$62,3,0))&lt;&gt;0, HLOOKUP('レシピ表'!W$2,'原料毎栄養価表'!$F$2:$WJ$62,ROW(),0)*('レシピ表'!W$3/HLOOKUP('レシピ表'!W$2,'原料毎栄養価表'!$F$2:$WJ$62,3,0)),"-")</f>
        <v>-</v>
      </c>
      <c r="X5" s="27" t="str">
        <f>IF(HLOOKUP('レシピ表'!X$2,'原料毎栄養価表'!$F$2:$WJ$62,ROW(),0)*('レシピ表'!X$3/HLOOKUP('レシピ表'!X$2,'原料毎栄養価表'!$F$2:$WJ$62,3,0))&lt;&gt;0, HLOOKUP('レシピ表'!X$2,'原料毎栄養価表'!$F$2:$WJ$62,ROW(),0)*('レシピ表'!X$3/HLOOKUP('レシピ表'!X$2,'原料毎栄養価表'!$F$2:$WJ$62,3,0)),"-")</f>
        <v>-</v>
      </c>
      <c r="Y5" s="27" t="str">
        <f>IF(HLOOKUP('レシピ表'!Y$2,'原料毎栄養価表'!$F$2:$WJ$62,ROW(),0)*('レシピ表'!Y$3/HLOOKUP('レシピ表'!Y$2,'原料毎栄養価表'!$F$2:$WJ$62,3,0))&lt;&gt;0, HLOOKUP('レシピ表'!Y$2,'原料毎栄養価表'!$F$2:$WJ$62,ROW(),0)*('レシピ表'!Y$3/HLOOKUP('レシピ表'!Y$2,'原料毎栄養価表'!$F$2:$WJ$62,3,0)),"-")</f>
        <v>-</v>
      </c>
      <c r="Z5" s="27" t="str">
        <f>IF(HLOOKUP('レシピ表'!Z$2,'原料毎栄養価表'!$F$2:$WJ$62,ROW(),0)*('レシピ表'!Z$3/HLOOKUP('レシピ表'!Z$2,'原料毎栄養価表'!$F$2:$WJ$62,3,0))&lt;&gt;0, HLOOKUP('レシピ表'!Z$2,'原料毎栄養価表'!$F$2:$WJ$62,ROW(),0)*('レシピ表'!Z$3/HLOOKUP('レシピ表'!Z$2,'原料毎栄養価表'!$F$2:$WJ$62,3,0)),"-")</f>
        <v>-</v>
      </c>
      <c r="AA5" s="27" t="str">
        <f>IF(HLOOKUP('レシピ表'!AA$2,'原料毎栄養価表'!$F$2:$WJ$62,ROW(),0)*('レシピ表'!AA$3/HLOOKUP('レシピ表'!AA$2,'原料毎栄養価表'!$F$2:$WJ$62,3,0))&lt;&gt;0, HLOOKUP('レシピ表'!AA$2,'原料毎栄養価表'!$F$2:$WJ$62,ROW(),0)*('レシピ表'!AA$3/HLOOKUP('レシピ表'!AA$2,'原料毎栄養価表'!$F$2:$WJ$62,3,0)),"-")</f>
        <v>-</v>
      </c>
      <c r="AB5" s="27" t="str">
        <f>IF(HLOOKUP('レシピ表'!AB$2,'原料毎栄養価表'!$F$2:$WJ$62,ROW(),0)*('レシピ表'!AB$3/HLOOKUP('レシピ表'!AB$2,'原料毎栄養価表'!$F$2:$WJ$62,3,0))&lt;&gt;0, HLOOKUP('レシピ表'!AB$2,'原料毎栄養価表'!$F$2:$WJ$62,ROW(),0)*('レシピ表'!AB$3/HLOOKUP('レシピ表'!AB$2,'原料毎栄養価表'!$F$2:$WJ$62,3,0)),"-")</f>
        <v>-</v>
      </c>
      <c r="AC5" s="27" t="str">
        <f>IF(HLOOKUP('レシピ表'!AC$2,'原料毎栄養価表'!$F$2:$WJ$62,ROW(),0)*('レシピ表'!AC$3/HLOOKUP('レシピ表'!AC$2,'原料毎栄養価表'!$F$2:$WJ$62,3,0))&lt;&gt;0, HLOOKUP('レシピ表'!AC$2,'原料毎栄養価表'!$F$2:$WJ$62,ROW(),0)*('レシピ表'!AC$3/HLOOKUP('レシピ表'!AC$2,'原料毎栄養価表'!$F$2:$WJ$62,3,0)),"-")</f>
        <v>-</v>
      </c>
      <c r="AD5" s="27" t="str">
        <f>IF(HLOOKUP('レシピ表'!AD$2,'原料毎栄養価表'!$F$2:$WJ$62,ROW(),0)*('レシピ表'!AD$3/HLOOKUP('レシピ表'!AD$2,'原料毎栄養価表'!$F$2:$WJ$62,3,0))&lt;&gt;0, HLOOKUP('レシピ表'!AD$2,'原料毎栄養価表'!$F$2:$WJ$62,ROW(),0)*('レシピ表'!AD$3/HLOOKUP('レシピ表'!AD$2,'原料毎栄養価表'!$F$2:$WJ$62,3,0)),"-")</f>
        <v>-</v>
      </c>
      <c r="AE5" s="27" t="str">
        <f>IF(HLOOKUP('レシピ表'!AE$2,'原料毎栄養価表'!$F$2:$WJ$62,ROW(),0)*('レシピ表'!AE$3/HLOOKUP('レシピ表'!AE$2,'原料毎栄養価表'!$F$2:$WJ$62,3,0))&lt;&gt;0, HLOOKUP('レシピ表'!AE$2,'原料毎栄養価表'!$F$2:$WJ$62,ROW(),0)*('レシピ表'!AE$3/HLOOKUP('レシピ表'!AE$2,'原料毎栄養価表'!$F$2:$WJ$62,3,0)),"-")</f>
        <v>-</v>
      </c>
      <c r="AF5" s="27" t="str">
        <f>IF(HLOOKUP('レシピ表'!AF$2,'原料毎栄養価表'!$F$2:$WJ$62,ROW(),0)*('レシピ表'!AF$3/HLOOKUP('レシピ表'!AF$2,'原料毎栄養価表'!$F$2:$WJ$62,3,0))&lt;&gt;0, HLOOKUP('レシピ表'!AF$2,'原料毎栄養価表'!$F$2:$WJ$62,ROW(),0)*('レシピ表'!AF$3/HLOOKUP('レシピ表'!AF$2,'原料毎栄養価表'!$F$2:$WJ$62,3,0)),"-")</f>
        <v>-</v>
      </c>
      <c r="AG5" s="27" t="str">
        <f>IF(HLOOKUP('レシピ表'!AG$2,'原料毎栄養価表'!$F$2:$WJ$62,ROW(),0)*('レシピ表'!AG$3/HLOOKUP('レシピ表'!AG$2,'原料毎栄養価表'!$F$2:$WJ$62,3,0))&lt;&gt;0, HLOOKUP('レシピ表'!AG$2,'原料毎栄養価表'!$F$2:$WJ$62,ROW(),0)*('レシピ表'!AG$3/HLOOKUP('レシピ表'!AG$2,'原料毎栄養価表'!$F$2:$WJ$62,3,0)),"-")</f>
        <v>-</v>
      </c>
      <c r="AH5" s="27" t="str">
        <f>IF(HLOOKUP('レシピ表'!AH$2,'原料毎栄養価表'!$F$2:$WJ$62,ROW(),0)*('レシピ表'!AH$3/HLOOKUP('レシピ表'!AH$2,'原料毎栄養価表'!$F$2:$WJ$62,3,0))&lt;&gt;0, HLOOKUP('レシピ表'!AH$2,'原料毎栄養価表'!$F$2:$WJ$62,ROW(),0)*('レシピ表'!AH$3/HLOOKUP('レシピ表'!AH$2,'原料毎栄養価表'!$F$2:$WJ$62,3,0)),"-")</f>
        <v>-</v>
      </c>
      <c r="AI5" s="27" t="str">
        <f>IF(HLOOKUP('レシピ表'!AI$2,'原料毎栄養価表'!$F$2:$WJ$62,ROW(),0)*('レシピ表'!AI$3/HLOOKUP('レシピ表'!AI$2,'原料毎栄養価表'!$F$2:$WJ$62,3,0))&lt;&gt;0, HLOOKUP('レシピ表'!AI$2,'原料毎栄養価表'!$F$2:$WJ$62,ROW(),0)*('レシピ表'!AI$3/HLOOKUP('レシピ表'!AI$2,'原料毎栄養価表'!$F$2:$WJ$62,3,0)),"-")</f>
        <v>-</v>
      </c>
      <c r="AJ5" s="27" t="str">
        <f>IF(HLOOKUP('レシピ表'!AJ$2,'原料毎栄養価表'!$F$2:$WJ$62,ROW(),0)*('レシピ表'!AJ$3/HLOOKUP('レシピ表'!AJ$2,'原料毎栄養価表'!$F$2:$WJ$62,3,0))&lt;&gt;0, HLOOKUP('レシピ表'!AJ$2,'原料毎栄養価表'!$F$2:$WJ$62,ROW(),0)*('レシピ表'!AJ$3/HLOOKUP('レシピ表'!AJ$2,'原料毎栄養価表'!$F$2:$WJ$62,3,0)),"-")</f>
        <v>-</v>
      </c>
      <c r="AK5" s="27" t="str">
        <f>IF(HLOOKUP('レシピ表'!AK$2,'原料毎栄養価表'!$F$2:$WJ$62,ROW(),0)*('レシピ表'!AK$3/HLOOKUP('レシピ表'!AK$2,'原料毎栄養価表'!$F$2:$WJ$62,3,0))&lt;&gt;0, HLOOKUP('レシピ表'!AK$2,'原料毎栄養価表'!$F$2:$WJ$62,ROW(),0)*('レシピ表'!AK$3/HLOOKUP('レシピ表'!AK$2,'原料毎栄養価表'!$F$2:$WJ$62,3,0)),"-")</f>
        <v>-</v>
      </c>
      <c r="AL5" s="27" t="str">
        <f>IF(HLOOKUP('レシピ表'!AL$2,'原料毎栄養価表'!$F$2:$WJ$62,ROW(),0)*('レシピ表'!AL$3/HLOOKUP('レシピ表'!AL$2,'原料毎栄養価表'!$F$2:$WJ$62,3,0))&lt;&gt;0, HLOOKUP('レシピ表'!AL$2,'原料毎栄養価表'!$F$2:$WJ$62,ROW(),0)*('レシピ表'!AL$3/HLOOKUP('レシピ表'!AL$2,'原料毎栄養価表'!$F$2:$WJ$62,3,0)),"-")</f>
        <v>-</v>
      </c>
      <c r="AM5" s="27" t="str">
        <f>IF(HLOOKUP('レシピ表'!AM$2,'原料毎栄養価表'!$F$2:$WJ$62,ROW(),0)*('レシピ表'!AM$3/HLOOKUP('レシピ表'!AM$2,'原料毎栄養価表'!$F$2:$WJ$62,3,0))&lt;&gt;0, HLOOKUP('レシピ表'!AM$2,'原料毎栄養価表'!$F$2:$WJ$62,ROW(),0)*('レシピ表'!AM$3/HLOOKUP('レシピ表'!AM$2,'原料毎栄養価表'!$F$2:$WJ$62,3,0)),"-")</f>
        <v>-</v>
      </c>
      <c r="AN5" s="27" t="str">
        <f>IF(HLOOKUP('レシピ表'!AN$2,'原料毎栄養価表'!$F$2:$WJ$62,ROW(),0)*('レシピ表'!AN$3/HLOOKUP('レシピ表'!AN$2,'原料毎栄養価表'!$F$2:$WJ$62,3,0))&lt;&gt;0, HLOOKUP('レシピ表'!AN$2,'原料毎栄養価表'!$F$2:$WJ$62,ROW(),0)*('レシピ表'!AN$3/HLOOKUP('レシピ表'!AN$2,'原料毎栄養価表'!$F$2:$WJ$62,3,0)),"-")</f>
        <v>-</v>
      </c>
      <c r="AO5" s="27" t="str">
        <f>IF(HLOOKUP('レシピ表'!AO$2,'原料毎栄養価表'!$F$2:$WJ$62,ROW(),0)*('レシピ表'!AO$3/HLOOKUP('レシピ表'!AO$2,'原料毎栄養価表'!$F$2:$WJ$62,3,0))&lt;&gt;0, HLOOKUP('レシピ表'!AO$2,'原料毎栄養価表'!$F$2:$WJ$62,ROW(),0)*('レシピ表'!AO$3/HLOOKUP('レシピ表'!AO$2,'原料毎栄養価表'!$F$2:$WJ$62,3,0)),"-")</f>
        <v>-</v>
      </c>
      <c r="AP5" s="27" t="str">
        <f>IF(HLOOKUP('レシピ表'!AP$2,'原料毎栄養価表'!$F$2:$WJ$62,ROW(),0)*('レシピ表'!AP$3/HLOOKUP('レシピ表'!AP$2,'原料毎栄養価表'!$F$2:$WJ$62,3,0))&lt;&gt;0, HLOOKUP('レシピ表'!AP$2,'原料毎栄養価表'!$F$2:$WJ$62,ROW(),0)*('レシピ表'!AP$3/HLOOKUP('レシピ表'!AP$2,'原料毎栄養価表'!$F$2:$WJ$62,3,0)),"-")</f>
        <v>-</v>
      </c>
      <c r="AQ5" s="27" t="str">
        <f>IF(HLOOKUP('レシピ表'!AQ$2,'原料毎栄養価表'!$F$2:$WJ$62,ROW(),0)*('レシピ表'!AQ$3/HLOOKUP('レシピ表'!AQ$2,'原料毎栄養価表'!$F$2:$WJ$62,3,0))&lt;&gt;0, HLOOKUP('レシピ表'!AQ$2,'原料毎栄養価表'!$F$2:$WJ$62,ROW(),0)*('レシピ表'!AQ$3/HLOOKUP('レシピ表'!AQ$2,'原料毎栄養価表'!$F$2:$WJ$62,3,0)),"-")</f>
        <v>-</v>
      </c>
      <c r="AR5" s="27" t="str">
        <f>IF(HLOOKUP('レシピ表'!AR$2,'原料毎栄養価表'!$F$2:$WJ$62,ROW(),0)*('レシピ表'!AR$3/HLOOKUP('レシピ表'!AR$2,'原料毎栄養価表'!$F$2:$WJ$62,3,0))&lt;&gt;0, HLOOKUP('レシピ表'!AR$2,'原料毎栄養価表'!$F$2:$WJ$62,ROW(),0)*('レシピ表'!AR$3/HLOOKUP('レシピ表'!AR$2,'原料毎栄養価表'!$F$2:$WJ$62,3,0)),"-")</f>
        <v>-</v>
      </c>
      <c r="AS5" s="27" t="str">
        <f>IF(HLOOKUP('レシピ表'!AS$2,'原料毎栄養価表'!$F$2:$WJ$62,ROW(),0)*('レシピ表'!AS$3/HLOOKUP('レシピ表'!AS$2,'原料毎栄養価表'!$F$2:$WJ$62,3,0))&lt;&gt;0, HLOOKUP('レシピ表'!AS$2,'原料毎栄養価表'!$F$2:$WJ$62,ROW(),0)*('レシピ表'!AS$3/HLOOKUP('レシピ表'!AS$2,'原料毎栄養価表'!$F$2:$WJ$62,3,0)),"-")</f>
        <v>-</v>
      </c>
      <c r="AT5" s="27" t="str">
        <f>IF(HLOOKUP('レシピ表'!AT$2,'原料毎栄養価表'!$F$2:$WJ$62,ROW(),0)*('レシピ表'!AT$3/HLOOKUP('レシピ表'!AT$2,'原料毎栄養価表'!$F$2:$WJ$62,3,0))&lt;&gt;0, HLOOKUP('レシピ表'!AT$2,'原料毎栄養価表'!$F$2:$WJ$62,ROW(),0)*('レシピ表'!AT$3/HLOOKUP('レシピ表'!AT$2,'原料毎栄養価表'!$F$2:$WJ$62,3,0)),"-")</f>
        <v>-</v>
      </c>
    </row>
    <row r="6" ht="13.5" customHeight="1">
      <c r="A6" s="1"/>
      <c r="B6" s="13"/>
      <c r="C6" s="13" t="s">
        <v>67</v>
      </c>
      <c r="D6" s="13" t="s">
        <v>68</v>
      </c>
      <c r="E6" s="13" t="s">
        <v>61</v>
      </c>
      <c r="F6" s="27">
        <f>SUM('レシピ表'!I6:ZP6)</f>
        <v>3.198</v>
      </c>
      <c r="G6" s="30"/>
      <c r="H6" s="31" t="str">
        <f>IFERROR('レシピ表'!$F6/HLOOKUP('レシピ表'!H$1,'必要栄養価表'!$F$4:$X$62,ROW()-1,0)*100,"-")</f>
        <v>-</v>
      </c>
      <c r="I6" s="27" t="str">
        <f>IF(HLOOKUP('レシピ表'!I$2,'原料毎栄養価表'!$F$2:$WJ$62,ROW(),0)*('レシピ表'!I$3/HLOOKUP('レシピ表'!I$2,'原料毎栄養価表'!$F$2:$WJ$62,3,0))&lt;&gt;0, HLOOKUP('レシピ表'!I$2,'原料毎栄養価表'!$F$2:$WJ$62,ROW(),0)*('レシピ表'!I$3/HLOOKUP('レシピ表'!I$2,'原料毎栄養価表'!$F$2:$WJ$62,3,0)),"-")</f>
        <v>-</v>
      </c>
      <c r="J6" s="27">
        <f>IF(HLOOKUP('レシピ表'!J$2,'原料毎栄養価表'!$F$2:$WJ$62,ROW(),0)*('レシピ表'!J$3/HLOOKUP('レシピ表'!J$2,'原料毎栄養価表'!$F$2:$WJ$62,3,0))&lt;&gt;0, HLOOKUP('レシピ表'!J$2,'原料毎栄養価表'!$F$2:$WJ$62,ROW(),0)*('レシピ表'!J$3/HLOOKUP('レシピ表'!J$2,'原料毎栄養価表'!$F$2:$WJ$62,3,0)),"-")</f>
        <v>2.4</v>
      </c>
      <c r="K6" s="27">
        <f>IF(HLOOKUP('レシピ表'!K$2,'原料毎栄養価表'!$F$2:$WJ$62,ROW(),0)*('レシピ表'!K$3/HLOOKUP('レシピ表'!K$2,'原料毎栄養価表'!$F$2:$WJ$62,3,0))&lt;&gt;0, HLOOKUP('レシピ表'!K$2,'原料毎栄養価表'!$F$2:$WJ$62,ROW(),0)*('レシピ表'!K$3/HLOOKUP('レシピ表'!K$2,'原料毎栄養価表'!$F$2:$WJ$62,3,0)),"-")</f>
        <v>0.3</v>
      </c>
      <c r="L6" s="27" t="str">
        <f>IF(HLOOKUP('レシピ表'!L$2,'原料毎栄養価表'!$F$2:$WJ$62,ROW(),0)*('レシピ表'!L$3/HLOOKUP('レシピ表'!L$2,'原料毎栄養価表'!$F$2:$WJ$62,3,0))&lt;&gt;0, HLOOKUP('レシピ表'!L$2,'原料毎栄養価表'!$F$2:$WJ$62,ROW(),0)*('レシピ表'!L$3/HLOOKUP('レシピ表'!L$2,'原料毎栄養価表'!$F$2:$WJ$62,3,0)),"-")</f>
        <v>-</v>
      </c>
      <c r="M6" s="27" t="str">
        <f>IF(HLOOKUP('レシピ表'!M$2,'原料毎栄養価表'!$F$2:$WJ$62,ROW(),0)*('レシピ表'!M$3/HLOOKUP('レシピ表'!M$2,'原料毎栄養価表'!$F$2:$WJ$62,3,0))&lt;&gt;0, HLOOKUP('レシピ表'!M$2,'原料毎栄養価表'!$F$2:$WJ$62,ROW(),0)*('レシピ表'!M$3/HLOOKUP('レシピ表'!M$2,'原料毎栄養価表'!$F$2:$WJ$62,3,0)),"-")</f>
        <v>-</v>
      </c>
      <c r="N6" s="27">
        <f>IF(HLOOKUP('レシピ表'!N$2,'原料毎栄養価表'!$F$2:$WJ$62,ROW(),0)*('レシピ表'!N$3/HLOOKUP('レシピ表'!N$2,'原料毎栄養価表'!$F$2:$WJ$62,3,0))&lt;&gt;0, HLOOKUP('レシピ表'!N$2,'原料毎栄養価表'!$F$2:$WJ$62,ROW(),0)*('レシピ表'!N$3/HLOOKUP('レシピ表'!N$2,'原料毎栄養価表'!$F$2:$WJ$62,3,0)),"-")</f>
        <v>0.33</v>
      </c>
      <c r="O6" s="27" t="str">
        <f>IF(HLOOKUP('レシピ表'!O$2,'原料毎栄養価表'!$F$2:$WJ$62,ROW(),0)*('レシピ表'!O$3/HLOOKUP('レシピ表'!O$2,'原料毎栄養価表'!$F$2:$WJ$62,3,0))&lt;&gt;0, HLOOKUP('レシピ表'!O$2,'原料毎栄養価表'!$F$2:$WJ$62,ROW(),0)*('レシピ表'!O$3/HLOOKUP('レシピ表'!O$2,'原料毎栄養価表'!$F$2:$WJ$62,3,0)),"-")</f>
        <v>-</v>
      </c>
      <c r="P6" s="27" t="str">
        <f>IF(HLOOKUP('レシピ表'!P$2,'原料毎栄養価表'!$F$2:$WJ$62,ROW(),0)*('レシピ表'!P$3/HLOOKUP('レシピ表'!P$2,'原料毎栄養価表'!$F$2:$WJ$62,3,0))&lt;&gt;0, HLOOKUP('レシピ表'!P$2,'原料毎栄養価表'!$F$2:$WJ$62,ROW(),0)*('レシピ表'!P$3/HLOOKUP('レシピ表'!P$2,'原料毎栄養価表'!$F$2:$WJ$62,3,0)),"-")</f>
        <v>-</v>
      </c>
      <c r="Q6" s="27">
        <f>IF(HLOOKUP('レシピ表'!Q$2,'原料毎栄養価表'!$F$2:$WJ$62,ROW(),0)*('レシピ表'!Q$3/HLOOKUP('レシピ表'!Q$2,'原料毎栄養価表'!$F$2:$WJ$62,3,0))&lt;&gt;0, HLOOKUP('レシピ表'!Q$2,'原料毎栄養価表'!$F$2:$WJ$62,ROW(),0)*('レシピ表'!Q$3/HLOOKUP('レシピ表'!Q$2,'原料毎栄養価表'!$F$2:$WJ$62,3,0)),"-")</f>
        <v>0.168</v>
      </c>
      <c r="R6" s="27" t="str">
        <f>IF(HLOOKUP('レシピ表'!R$2,'原料毎栄養価表'!$F$2:$WJ$62,ROW(),0)*('レシピ表'!R$3/HLOOKUP('レシピ表'!R$2,'原料毎栄養価表'!$F$2:$WJ$62,3,0))&lt;&gt;0, HLOOKUP('レシピ表'!R$2,'原料毎栄養価表'!$F$2:$WJ$62,ROW(),0)*('レシピ表'!R$3/HLOOKUP('レシピ表'!R$2,'原料毎栄養価表'!$F$2:$WJ$62,3,0)),"-")</f>
        <v>-</v>
      </c>
      <c r="S6" s="27" t="str">
        <f>IF(HLOOKUP('レシピ表'!S$2,'原料毎栄養価表'!$F$2:$WJ$62,ROW(),0)*('レシピ表'!S$3/HLOOKUP('レシピ表'!S$2,'原料毎栄養価表'!$F$2:$WJ$62,3,0))&lt;&gt;0, HLOOKUP('レシピ表'!S$2,'原料毎栄養価表'!$F$2:$WJ$62,ROW(),0)*('レシピ表'!S$3/HLOOKUP('レシピ表'!S$2,'原料毎栄養価表'!$F$2:$WJ$62,3,0)),"-")</f>
        <v>-</v>
      </c>
      <c r="T6" s="27" t="str">
        <f>IF(HLOOKUP('レシピ表'!T$2,'原料毎栄養価表'!$F$2:$WJ$62,ROW(),0)*('レシピ表'!T$3/HLOOKUP('レシピ表'!T$2,'原料毎栄養価表'!$F$2:$WJ$62,3,0))&lt;&gt;0, HLOOKUP('レシピ表'!T$2,'原料毎栄養価表'!$F$2:$WJ$62,ROW(),0)*('レシピ表'!T$3/HLOOKUP('レシピ表'!T$2,'原料毎栄養価表'!$F$2:$WJ$62,3,0)),"-")</f>
        <v>-</v>
      </c>
      <c r="U6" s="27" t="str">
        <f>IF(HLOOKUP('レシピ表'!U$2,'原料毎栄養価表'!$F$2:$WJ$62,ROW(),0)*('レシピ表'!U$3/HLOOKUP('レシピ表'!U$2,'原料毎栄養価表'!$F$2:$WJ$62,3,0))&lt;&gt;0, HLOOKUP('レシピ表'!U$2,'原料毎栄養価表'!$F$2:$WJ$62,ROW(),0)*('レシピ表'!U$3/HLOOKUP('レシピ表'!U$2,'原料毎栄養価表'!$F$2:$WJ$62,3,0)),"-")</f>
        <v>-</v>
      </c>
      <c r="V6" s="27" t="str">
        <f>IF(HLOOKUP('レシピ表'!V$2,'原料毎栄養価表'!$F$2:$WJ$62,ROW(),0)*('レシピ表'!V$3/HLOOKUP('レシピ表'!V$2,'原料毎栄養価表'!$F$2:$WJ$62,3,0))&lt;&gt;0, HLOOKUP('レシピ表'!V$2,'原料毎栄養価表'!$F$2:$WJ$62,ROW(),0)*('レシピ表'!V$3/HLOOKUP('レシピ表'!V$2,'原料毎栄養価表'!$F$2:$WJ$62,3,0)),"-")</f>
        <v>-</v>
      </c>
      <c r="W6" s="27" t="str">
        <f>IF(HLOOKUP('レシピ表'!W$2,'原料毎栄養価表'!$F$2:$WJ$62,ROW(),0)*('レシピ表'!W$3/HLOOKUP('レシピ表'!W$2,'原料毎栄養価表'!$F$2:$WJ$62,3,0))&lt;&gt;0, HLOOKUP('レシピ表'!W$2,'原料毎栄養価表'!$F$2:$WJ$62,ROW(),0)*('レシピ表'!W$3/HLOOKUP('レシピ表'!W$2,'原料毎栄養価表'!$F$2:$WJ$62,3,0)),"-")</f>
        <v>-</v>
      </c>
      <c r="X6" s="27" t="str">
        <f>IF(HLOOKUP('レシピ表'!X$2,'原料毎栄養価表'!$F$2:$WJ$62,ROW(),0)*('レシピ表'!X$3/HLOOKUP('レシピ表'!X$2,'原料毎栄養価表'!$F$2:$WJ$62,3,0))&lt;&gt;0, HLOOKUP('レシピ表'!X$2,'原料毎栄養価表'!$F$2:$WJ$62,ROW(),0)*('レシピ表'!X$3/HLOOKUP('レシピ表'!X$2,'原料毎栄養価表'!$F$2:$WJ$62,3,0)),"-")</f>
        <v>-</v>
      </c>
      <c r="Y6" s="27" t="str">
        <f>IF(HLOOKUP('レシピ表'!Y$2,'原料毎栄養価表'!$F$2:$WJ$62,ROW(),0)*('レシピ表'!Y$3/HLOOKUP('レシピ表'!Y$2,'原料毎栄養価表'!$F$2:$WJ$62,3,0))&lt;&gt;0, HLOOKUP('レシピ表'!Y$2,'原料毎栄養価表'!$F$2:$WJ$62,ROW(),0)*('レシピ表'!Y$3/HLOOKUP('レシピ表'!Y$2,'原料毎栄養価表'!$F$2:$WJ$62,3,0)),"-")</f>
        <v>-</v>
      </c>
      <c r="Z6" s="27" t="str">
        <f>IF(HLOOKUP('レシピ表'!Z$2,'原料毎栄養価表'!$F$2:$WJ$62,ROW(),0)*('レシピ表'!Z$3/HLOOKUP('レシピ表'!Z$2,'原料毎栄養価表'!$F$2:$WJ$62,3,0))&lt;&gt;0, HLOOKUP('レシピ表'!Z$2,'原料毎栄養価表'!$F$2:$WJ$62,ROW(),0)*('レシピ表'!Z$3/HLOOKUP('レシピ表'!Z$2,'原料毎栄養価表'!$F$2:$WJ$62,3,0)),"-")</f>
        <v>-</v>
      </c>
      <c r="AA6" s="27" t="str">
        <f>IF(HLOOKUP('レシピ表'!AA$2,'原料毎栄養価表'!$F$2:$WJ$62,ROW(),0)*('レシピ表'!AA$3/HLOOKUP('レシピ表'!AA$2,'原料毎栄養価表'!$F$2:$WJ$62,3,0))&lt;&gt;0, HLOOKUP('レシピ表'!AA$2,'原料毎栄養価表'!$F$2:$WJ$62,ROW(),0)*('レシピ表'!AA$3/HLOOKUP('レシピ表'!AA$2,'原料毎栄養価表'!$F$2:$WJ$62,3,0)),"-")</f>
        <v>-</v>
      </c>
      <c r="AB6" s="27" t="str">
        <f>IF(HLOOKUP('レシピ表'!AB$2,'原料毎栄養価表'!$F$2:$WJ$62,ROW(),0)*('レシピ表'!AB$3/HLOOKUP('レシピ表'!AB$2,'原料毎栄養価表'!$F$2:$WJ$62,3,0))&lt;&gt;0, HLOOKUP('レシピ表'!AB$2,'原料毎栄養価表'!$F$2:$WJ$62,ROW(),0)*('レシピ表'!AB$3/HLOOKUP('レシピ表'!AB$2,'原料毎栄養価表'!$F$2:$WJ$62,3,0)),"-")</f>
        <v>-</v>
      </c>
      <c r="AC6" s="27" t="str">
        <f>IF(HLOOKUP('レシピ表'!AC$2,'原料毎栄養価表'!$F$2:$WJ$62,ROW(),0)*('レシピ表'!AC$3/HLOOKUP('レシピ表'!AC$2,'原料毎栄養価表'!$F$2:$WJ$62,3,0))&lt;&gt;0, HLOOKUP('レシピ表'!AC$2,'原料毎栄養価表'!$F$2:$WJ$62,ROW(),0)*('レシピ表'!AC$3/HLOOKUP('レシピ表'!AC$2,'原料毎栄養価表'!$F$2:$WJ$62,3,0)),"-")</f>
        <v>-</v>
      </c>
      <c r="AD6" s="27" t="str">
        <f>IF(HLOOKUP('レシピ表'!AD$2,'原料毎栄養価表'!$F$2:$WJ$62,ROW(),0)*('レシピ表'!AD$3/HLOOKUP('レシピ表'!AD$2,'原料毎栄養価表'!$F$2:$WJ$62,3,0))&lt;&gt;0, HLOOKUP('レシピ表'!AD$2,'原料毎栄養価表'!$F$2:$WJ$62,ROW(),0)*('レシピ表'!AD$3/HLOOKUP('レシピ表'!AD$2,'原料毎栄養価表'!$F$2:$WJ$62,3,0)),"-")</f>
        <v>-</v>
      </c>
      <c r="AE6" s="27" t="str">
        <f>IF(HLOOKUP('レシピ表'!AE$2,'原料毎栄養価表'!$F$2:$WJ$62,ROW(),0)*('レシピ表'!AE$3/HLOOKUP('レシピ表'!AE$2,'原料毎栄養価表'!$F$2:$WJ$62,3,0))&lt;&gt;0, HLOOKUP('レシピ表'!AE$2,'原料毎栄養価表'!$F$2:$WJ$62,ROW(),0)*('レシピ表'!AE$3/HLOOKUP('レシピ表'!AE$2,'原料毎栄養価表'!$F$2:$WJ$62,3,0)),"-")</f>
        <v>-</v>
      </c>
      <c r="AF6" s="27" t="str">
        <f>IF(HLOOKUP('レシピ表'!AF$2,'原料毎栄養価表'!$F$2:$WJ$62,ROW(),0)*('レシピ表'!AF$3/HLOOKUP('レシピ表'!AF$2,'原料毎栄養価表'!$F$2:$WJ$62,3,0))&lt;&gt;0, HLOOKUP('レシピ表'!AF$2,'原料毎栄養価表'!$F$2:$WJ$62,ROW(),0)*('レシピ表'!AF$3/HLOOKUP('レシピ表'!AF$2,'原料毎栄養価表'!$F$2:$WJ$62,3,0)),"-")</f>
        <v>-</v>
      </c>
      <c r="AG6" s="27" t="str">
        <f>IF(HLOOKUP('レシピ表'!AG$2,'原料毎栄養価表'!$F$2:$WJ$62,ROW(),0)*('レシピ表'!AG$3/HLOOKUP('レシピ表'!AG$2,'原料毎栄養価表'!$F$2:$WJ$62,3,0))&lt;&gt;0, HLOOKUP('レシピ表'!AG$2,'原料毎栄養価表'!$F$2:$WJ$62,ROW(),0)*('レシピ表'!AG$3/HLOOKUP('レシピ表'!AG$2,'原料毎栄養価表'!$F$2:$WJ$62,3,0)),"-")</f>
        <v>-</v>
      </c>
      <c r="AH6" s="27" t="str">
        <f>IF(HLOOKUP('レシピ表'!AH$2,'原料毎栄養価表'!$F$2:$WJ$62,ROW(),0)*('レシピ表'!AH$3/HLOOKUP('レシピ表'!AH$2,'原料毎栄養価表'!$F$2:$WJ$62,3,0))&lt;&gt;0, HLOOKUP('レシピ表'!AH$2,'原料毎栄養価表'!$F$2:$WJ$62,ROW(),0)*('レシピ表'!AH$3/HLOOKUP('レシピ表'!AH$2,'原料毎栄養価表'!$F$2:$WJ$62,3,0)),"-")</f>
        <v>-</v>
      </c>
      <c r="AI6" s="27" t="str">
        <f>IF(HLOOKUP('レシピ表'!AI$2,'原料毎栄養価表'!$F$2:$WJ$62,ROW(),0)*('レシピ表'!AI$3/HLOOKUP('レシピ表'!AI$2,'原料毎栄養価表'!$F$2:$WJ$62,3,0))&lt;&gt;0, HLOOKUP('レシピ表'!AI$2,'原料毎栄養価表'!$F$2:$WJ$62,ROW(),0)*('レシピ表'!AI$3/HLOOKUP('レシピ表'!AI$2,'原料毎栄養価表'!$F$2:$WJ$62,3,0)),"-")</f>
        <v>-</v>
      </c>
      <c r="AJ6" s="27" t="str">
        <f>IF(HLOOKUP('レシピ表'!AJ$2,'原料毎栄養価表'!$F$2:$WJ$62,ROW(),0)*('レシピ表'!AJ$3/HLOOKUP('レシピ表'!AJ$2,'原料毎栄養価表'!$F$2:$WJ$62,3,0))&lt;&gt;0, HLOOKUP('レシピ表'!AJ$2,'原料毎栄養価表'!$F$2:$WJ$62,ROW(),0)*('レシピ表'!AJ$3/HLOOKUP('レシピ表'!AJ$2,'原料毎栄養価表'!$F$2:$WJ$62,3,0)),"-")</f>
        <v>-</v>
      </c>
      <c r="AK6" s="27" t="str">
        <f>IF(HLOOKUP('レシピ表'!AK$2,'原料毎栄養価表'!$F$2:$WJ$62,ROW(),0)*('レシピ表'!AK$3/HLOOKUP('レシピ表'!AK$2,'原料毎栄養価表'!$F$2:$WJ$62,3,0))&lt;&gt;0, HLOOKUP('レシピ表'!AK$2,'原料毎栄養価表'!$F$2:$WJ$62,ROW(),0)*('レシピ表'!AK$3/HLOOKUP('レシピ表'!AK$2,'原料毎栄養価表'!$F$2:$WJ$62,3,0)),"-")</f>
        <v>-</v>
      </c>
      <c r="AL6" s="27" t="str">
        <f>IF(HLOOKUP('レシピ表'!AL$2,'原料毎栄養価表'!$F$2:$WJ$62,ROW(),0)*('レシピ表'!AL$3/HLOOKUP('レシピ表'!AL$2,'原料毎栄養価表'!$F$2:$WJ$62,3,0))&lt;&gt;0, HLOOKUP('レシピ表'!AL$2,'原料毎栄養価表'!$F$2:$WJ$62,ROW(),0)*('レシピ表'!AL$3/HLOOKUP('レシピ表'!AL$2,'原料毎栄養価表'!$F$2:$WJ$62,3,0)),"-")</f>
        <v>-</v>
      </c>
      <c r="AM6" s="27" t="str">
        <f>IF(HLOOKUP('レシピ表'!AM$2,'原料毎栄養価表'!$F$2:$WJ$62,ROW(),0)*('レシピ表'!AM$3/HLOOKUP('レシピ表'!AM$2,'原料毎栄養価表'!$F$2:$WJ$62,3,0))&lt;&gt;0, HLOOKUP('レシピ表'!AM$2,'原料毎栄養価表'!$F$2:$WJ$62,ROW(),0)*('レシピ表'!AM$3/HLOOKUP('レシピ表'!AM$2,'原料毎栄養価表'!$F$2:$WJ$62,3,0)),"-")</f>
        <v>-</v>
      </c>
      <c r="AN6" s="27" t="str">
        <f>IF(HLOOKUP('レシピ表'!AN$2,'原料毎栄養価表'!$F$2:$WJ$62,ROW(),0)*('レシピ表'!AN$3/HLOOKUP('レシピ表'!AN$2,'原料毎栄養価表'!$F$2:$WJ$62,3,0))&lt;&gt;0, HLOOKUP('レシピ表'!AN$2,'原料毎栄養価表'!$F$2:$WJ$62,ROW(),0)*('レシピ表'!AN$3/HLOOKUP('レシピ表'!AN$2,'原料毎栄養価表'!$F$2:$WJ$62,3,0)),"-")</f>
        <v>-</v>
      </c>
      <c r="AO6" s="27" t="str">
        <f>IF(HLOOKUP('レシピ表'!AO$2,'原料毎栄養価表'!$F$2:$WJ$62,ROW(),0)*('レシピ表'!AO$3/HLOOKUP('レシピ表'!AO$2,'原料毎栄養価表'!$F$2:$WJ$62,3,0))&lt;&gt;0, HLOOKUP('レシピ表'!AO$2,'原料毎栄養価表'!$F$2:$WJ$62,ROW(),0)*('レシピ表'!AO$3/HLOOKUP('レシピ表'!AO$2,'原料毎栄養価表'!$F$2:$WJ$62,3,0)),"-")</f>
        <v>-</v>
      </c>
      <c r="AP6" s="27" t="str">
        <f>IF(HLOOKUP('レシピ表'!AP$2,'原料毎栄養価表'!$F$2:$WJ$62,ROW(),0)*('レシピ表'!AP$3/HLOOKUP('レシピ表'!AP$2,'原料毎栄養価表'!$F$2:$WJ$62,3,0))&lt;&gt;0, HLOOKUP('レシピ表'!AP$2,'原料毎栄養価表'!$F$2:$WJ$62,ROW(),0)*('レシピ表'!AP$3/HLOOKUP('レシピ表'!AP$2,'原料毎栄養価表'!$F$2:$WJ$62,3,0)),"-")</f>
        <v>-</v>
      </c>
      <c r="AQ6" s="27" t="str">
        <f>IF(HLOOKUP('レシピ表'!AQ$2,'原料毎栄養価表'!$F$2:$WJ$62,ROW(),0)*('レシピ表'!AQ$3/HLOOKUP('レシピ表'!AQ$2,'原料毎栄養価表'!$F$2:$WJ$62,3,0))&lt;&gt;0, HLOOKUP('レシピ表'!AQ$2,'原料毎栄養価表'!$F$2:$WJ$62,ROW(),0)*('レシピ表'!AQ$3/HLOOKUP('レシピ表'!AQ$2,'原料毎栄養価表'!$F$2:$WJ$62,3,0)),"-")</f>
        <v>-</v>
      </c>
      <c r="AR6" s="27" t="str">
        <f>IF(HLOOKUP('レシピ表'!AR$2,'原料毎栄養価表'!$F$2:$WJ$62,ROW(),0)*('レシピ表'!AR$3/HLOOKUP('レシピ表'!AR$2,'原料毎栄養価表'!$F$2:$WJ$62,3,0))&lt;&gt;0, HLOOKUP('レシピ表'!AR$2,'原料毎栄養価表'!$F$2:$WJ$62,ROW(),0)*('レシピ表'!AR$3/HLOOKUP('レシピ表'!AR$2,'原料毎栄養価表'!$F$2:$WJ$62,3,0)),"-")</f>
        <v>-</v>
      </c>
      <c r="AS6" s="27" t="str">
        <f>IF(HLOOKUP('レシピ表'!AS$2,'原料毎栄養価表'!$F$2:$WJ$62,ROW(),0)*('レシピ表'!AS$3/HLOOKUP('レシピ表'!AS$2,'原料毎栄養価表'!$F$2:$WJ$62,3,0))&lt;&gt;0, HLOOKUP('レシピ表'!AS$2,'原料毎栄養価表'!$F$2:$WJ$62,ROW(),0)*('レシピ表'!AS$3/HLOOKUP('レシピ表'!AS$2,'原料毎栄養価表'!$F$2:$WJ$62,3,0)),"-")</f>
        <v>-</v>
      </c>
      <c r="AT6" s="27" t="str">
        <f>IF(HLOOKUP('レシピ表'!AT$2,'原料毎栄養価表'!$F$2:$WJ$62,ROW(),0)*('レシピ表'!AT$3/HLOOKUP('レシピ表'!AT$2,'原料毎栄養価表'!$F$2:$WJ$62,3,0))&lt;&gt;0, HLOOKUP('レシピ表'!AT$2,'原料毎栄養価表'!$F$2:$WJ$62,ROW(),0)*('レシピ表'!AT$3/HLOOKUP('レシピ表'!AT$2,'原料毎栄養価表'!$F$2:$WJ$62,3,0)),"-")</f>
        <v>-</v>
      </c>
    </row>
    <row r="7" ht="13.5" customHeight="1">
      <c r="A7" s="1"/>
      <c r="B7" s="13"/>
      <c r="C7" s="13" t="s">
        <v>69</v>
      </c>
      <c r="D7" s="13" t="s">
        <v>70</v>
      </c>
      <c r="E7" s="13" t="s">
        <v>61</v>
      </c>
      <c r="F7" s="27">
        <f>SUM('レシピ表'!I7:ZP7)</f>
        <v>20.544</v>
      </c>
      <c r="G7" s="30"/>
      <c r="H7" s="31" t="str">
        <f>IFERROR('レシピ表'!$F7/HLOOKUP('レシピ表'!H$1,'必要栄養価表'!$F$4:$X$62,ROW()-1,0)*100,"-")</f>
        <v>-</v>
      </c>
      <c r="I7" s="27" t="str">
        <f>IF(HLOOKUP('レシピ表'!I$2,'原料毎栄養価表'!$F$2:$WJ$62,ROW(),0)*('レシピ表'!I$3/HLOOKUP('レシピ表'!I$2,'原料毎栄養価表'!$F$2:$WJ$62,3,0))&lt;&gt;0, HLOOKUP('レシピ表'!I$2,'原料毎栄養価表'!$F$2:$WJ$62,ROW(),0)*('レシピ表'!I$3/HLOOKUP('レシピ表'!I$2,'原料毎栄養価表'!$F$2:$WJ$62,3,0)),"-")</f>
        <v>-</v>
      </c>
      <c r="J7" s="27">
        <f>IF(HLOOKUP('レシピ表'!J$2,'原料毎栄養価表'!$F$2:$WJ$62,ROW(),0)*('レシピ表'!J$3/HLOOKUP('レシピ表'!J$2,'原料毎栄養価表'!$F$2:$WJ$62,3,0))&lt;&gt;0, HLOOKUP('レシピ表'!J$2,'原料毎栄養価表'!$F$2:$WJ$62,ROW(),0)*('レシピ表'!J$3/HLOOKUP('レシピ表'!J$2,'原料毎栄養価表'!$F$2:$WJ$62,3,0)),"-")</f>
        <v>12.9</v>
      </c>
      <c r="K7" s="27">
        <f>IF(HLOOKUP('レシピ表'!K$2,'原料毎栄養価表'!$F$2:$WJ$62,ROW(),0)*('レシピ表'!K$3/HLOOKUP('レシピ表'!K$2,'原料毎栄養価表'!$F$2:$WJ$62,3,0))&lt;&gt;0, HLOOKUP('レシピ表'!K$2,'原料毎栄養価表'!$F$2:$WJ$62,ROW(),0)*('レシピ表'!K$3/HLOOKUP('レシピ表'!K$2,'原料毎栄養価表'!$F$2:$WJ$62,3,0)),"-")</f>
        <v>4.35</v>
      </c>
      <c r="L7" s="27" t="str">
        <f>IF(HLOOKUP('レシピ表'!L$2,'原料毎栄養価表'!$F$2:$WJ$62,ROW(),0)*('レシピ表'!L$3/HLOOKUP('レシピ表'!L$2,'原料毎栄養価表'!$F$2:$WJ$62,3,0))&lt;&gt;0, HLOOKUP('レシピ表'!L$2,'原料毎栄養価表'!$F$2:$WJ$62,ROW(),0)*('レシピ表'!L$3/HLOOKUP('レシピ表'!L$2,'原料毎栄養価表'!$F$2:$WJ$62,3,0)),"-")</f>
        <v>-</v>
      </c>
      <c r="M7" s="27" t="str">
        <f>IF(HLOOKUP('レシピ表'!M$2,'原料毎栄養価表'!$F$2:$WJ$62,ROW(),0)*('レシピ表'!M$3/HLOOKUP('レシピ表'!M$2,'原料毎栄養価表'!$F$2:$WJ$62,3,0))&lt;&gt;0, HLOOKUP('レシピ表'!M$2,'原料毎栄養価表'!$F$2:$WJ$62,ROW(),0)*('レシピ表'!M$3/HLOOKUP('レシピ表'!M$2,'原料毎栄養価表'!$F$2:$WJ$62,3,0)),"-")</f>
        <v>-</v>
      </c>
      <c r="N7" s="27">
        <f>IF(HLOOKUP('レシピ表'!N$2,'原料毎栄養価表'!$F$2:$WJ$62,ROW(),0)*('レシピ表'!N$3/HLOOKUP('レシピ表'!N$2,'原料毎栄養価表'!$F$2:$WJ$62,3,0))&lt;&gt;0, HLOOKUP('レシピ表'!N$2,'原料毎栄養価表'!$F$2:$WJ$62,ROW(),0)*('レシピ表'!N$3/HLOOKUP('レシピ表'!N$2,'原料毎栄養価表'!$F$2:$WJ$62,3,0)),"-")</f>
        <v>2.745</v>
      </c>
      <c r="O7" s="27" t="str">
        <f>IF(HLOOKUP('レシピ表'!O$2,'原料毎栄養価表'!$F$2:$WJ$62,ROW(),0)*('レシピ表'!O$3/HLOOKUP('レシピ表'!O$2,'原料毎栄養価表'!$F$2:$WJ$62,3,0))&lt;&gt;0, HLOOKUP('レシピ表'!O$2,'原料毎栄養価表'!$F$2:$WJ$62,ROW(),0)*('レシピ表'!O$3/HLOOKUP('レシピ表'!O$2,'原料毎栄養価表'!$F$2:$WJ$62,3,0)),"-")</f>
        <v>-</v>
      </c>
      <c r="P7" s="27" t="str">
        <f>IF(HLOOKUP('レシピ表'!P$2,'原料毎栄養価表'!$F$2:$WJ$62,ROW(),0)*('レシピ表'!P$3/HLOOKUP('レシピ表'!P$2,'原料毎栄養価表'!$F$2:$WJ$62,3,0))&lt;&gt;0, HLOOKUP('レシピ表'!P$2,'原料毎栄養価表'!$F$2:$WJ$62,ROW(),0)*('レシピ表'!P$3/HLOOKUP('レシピ表'!P$2,'原料毎栄養価表'!$F$2:$WJ$62,3,0)),"-")</f>
        <v>-</v>
      </c>
      <c r="Q7" s="27">
        <f>IF(HLOOKUP('レシピ表'!Q$2,'原料毎栄養価表'!$F$2:$WJ$62,ROW(),0)*('レシピ表'!Q$3/HLOOKUP('レシピ表'!Q$2,'原料毎栄養価表'!$F$2:$WJ$62,3,0))&lt;&gt;0, HLOOKUP('レシピ表'!Q$2,'原料毎栄養価表'!$F$2:$WJ$62,ROW(),0)*('レシピ表'!Q$3/HLOOKUP('レシピ表'!Q$2,'原料毎栄養価表'!$F$2:$WJ$62,3,0)),"-")</f>
        <v>0.549</v>
      </c>
      <c r="R7" s="27" t="str">
        <f>IF(HLOOKUP('レシピ表'!R$2,'原料毎栄養価表'!$F$2:$WJ$62,ROW(),0)*('レシピ表'!R$3/HLOOKUP('レシピ表'!R$2,'原料毎栄養価表'!$F$2:$WJ$62,3,0))&lt;&gt;0, HLOOKUP('レシピ表'!R$2,'原料毎栄養価表'!$F$2:$WJ$62,ROW(),0)*('レシピ表'!R$3/HLOOKUP('レシピ表'!R$2,'原料毎栄養価表'!$F$2:$WJ$62,3,0)),"-")</f>
        <v>-</v>
      </c>
      <c r="S7" s="27" t="str">
        <f>IF(HLOOKUP('レシピ表'!S$2,'原料毎栄養価表'!$F$2:$WJ$62,ROW(),0)*('レシピ表'!S$3/HLOOKUP('レシピ表'!S$2,'原料毎栄養価表'!$F$2:$WJ$62,3,0))&lt;&gt;0, HLOOKUP('レシピ表'!S$2,'原料毎栄養価表'!$F$2:$WJ$62,ROW(),0)*('レシピ表'!S$3/HLOOKUP('レシピ表'!S$2,'原料毎栄養価表'!$F$2:$WJ$62,3,0)),"-")</f>
        <v>-</v>
      </c>
      <c r="T7" s="27" t="str">
        <f>IF(HLOOKUP('レシピ表'!T$2,'原料毎栄養価表'!$F$2:$WJ$62,ROW(),0)*('レシピ表'!T$3/HLOOKUP('レシピ表'!T$2,'原料毎栄養価表'!$F$2:$WJ$62,3,0))&lt;&gt;0, HLOOKUP('レシピ表'!T$2,'原料毎栄養価表'!$F$2:$WJ$62,ROW(),0)*('レシピ表'!T$3/HLOOKUP('レシピ表'!T$2,'原料毎栄養価表'!$F$2:$WJ$62,3,0)),"-")</f>
        <v>-</v>
      </c>
      <c r="U7" s="27" t="str">
        <f>IF(HLOOKUP('レシピ表'!U$2,'原料毎栄養価表'!$F$2:$WJ$62,ROW(),0)*('レシピ表'!U$3/HLOOKUP('レシピ表'!U$2,'原料毎栄養価表'!$F$2:$WJ$62,3,0))&lt;&gt;0, HLOOKUP('レシピ表'!U$2,'原料毎栄養価表'!$F$2:$WJ$62,ROW(),0)*('レシピ表'!U$3/HLOOKUP('レシピ表'!U$2,'原料毎栄養価表'!$F$2:$WJ$62,3,0)),"-")</f>
        <v>-</v>
      </c>
      <c r="V7" s="27" t="str">
        <f>IF(HLOOKUP('レシピ表'!V$2,'原料毎栄養価表'!$F$2:$WJ$62,ROW(),0)*('レシピ表'!V$3/HLOOKUP('レシピ表'!V$2,'原料毎栄養価表'!$F$2:$WJ$62,3,0))&lt;&gt;0, HLOOKUP('レシピ表'!V$2,'原料毎栄養価表'!$F$2:$WJ$62,ROW(),0)*('レシピ表'!V$3/HLOOKUP('レシピ表'!V$2,'原料毎栄養価表'!$F$2:$WJ$62,3,0)),"-")</f>
        <v>-</v>
      </c>
      <c r="W7" s="27" t="str">
        <f>IF(HLOOKUP('レシピ表'!W$2,'原料毎栄養価表'!$F$2:$WJ$62,ROW(),0)*('レシピ表'!W$3/HLOOKUP('レシピ表'!W$2,'原料毎栄養価表'!$F$2:$WJ$62,3,0))&lt;&gt;0, HLOOKUP('レシピ表'!W$2,'原料毎栄養価表'!$F$2:$WJ$62,ROW(),0)*('レシピ表'!W$3/HLOOKUP('レシピ表'!W$2,'原料毎栄養価表'!$F$2:$WJ$62,3,0)),"-")</f>
        <v>-</v>
      </c>
      <c r="X7" s="27" t="str">
        <f>IF(HLOOKUP('レシピ表'!X$2,'原料毎栄養価表'!$F$2:$WJ$62,ROW(),0)*('レシピ表'!X$3/HLOOKUP('レシピ表'!X$2,'原料毎栄養価表'!$F$2:$WJ$62,3,0))&lt;&gt;0, HLOOKUP('レシピ表'!X$2,'原料毎栄養価表'!$F$2:$WJ$62,ROW(),0)*('レシピ表'!X$3/HLOOKUP('レシピ表'!X$2,'原料毎栄養価表'!$F$2:$WJ$62,3,0)),"-")</f>
        <v>-</v>
      </c>
      <c r="Y7" s="27" t="str">
        <f>IF(HLOOKUP('レシピ表'!Y$2,'原料毎栄養価表'!$F$2:$WJ$62,ROW(),0)*('レシピ表'!Y$3/HLOOKUP('レシピ表'!Y$2,'原料毎栄養価表'!$F$2:$WJ$62,3,0))&lt;&gt;0, HLOOKUP('レシピ表'!Y$2,'原料毎栄養価表'!$F$2:$WJ$62,ROW(),0)*('レシピ表'!Y$3/HLOOKUP('レシピ表'!Y$2,'原料毎栄養価表'!$F$2:$WJ$62,3,0)),"-")</f>
        <v>-</v>
      </c>
      <c r="Z7" s="27" t="str">
        <f>IF(HLOOKUP('レシピ表'!Z$2,'原料毎栄養価表'!$F$2:$WJ$62,ROW(),0)*('レシピ表'!Z$3/HLOOKUP('レシピ表'!Z$2,'原料毎栄養価表'!$F$2:$WJ$62,3,0))&lt;&gt;0, HLOOKUP('レシピ表'!Z$2,'原料毎栄養価表'!$F$2:$WJ$62,ROW(),0)*('レシピ表'!Z$3/HLOOKUP('レシピ表'!Z$2,'原料毎栄養価表'!$F$2:$WJ$62,3,0)),"-")</f>
        <v>-</v>
      </c>
      <c r="AA7" s="27" t="str">
        <f>IF(HLOOKUP('レシピ表'!AA$2,'原料毎栄養価表'!$F$2:$WJ$62,ROW(),0)*('レシピ表'!AA$3/HLOOKUP('レシピ表'!AA$2,'原料毎栄養価表'!$F$2:$WJ$62,3,0))&lt;&gt;0, HLOOKUP('レシピ表'!AA$2,'原料毎栄養価表'!$F$2:$WJ$62,ROW(),0)*('レシピ表'!AA$3/HLOOKUP('レシピ表'!AA$2,'原料毎栄養価表'!$F$2:$WJ$62,3,0)),"-")</f>
        <v>-</v>
      </c>
      <c r="AB7" s="27" t="str">
        <f>IF(HLOOKUP('レシピ表'!AB$2,'原料毎栄養価表'!$F$2:$WJ$62,ROW(),0)*('レシピ表'!AB$3/HLOOKUP('レシピ表'!AB$2,'原料毎栄養価表'!$F$2:$WJ$62,3,0))&lt;&gt;0, HLOOKUP('レシピ表'!AB$2,'原料毎栄養価表'!$F$2:$WJ$62,ROW(),0)*('レシピ表'!AB$3/HLOOKUP('レシピ表'!AB$2,'原料毎栄養価表'!$F$2:$WJ$62,3,0)),"-")</f>
        <v>-</v>
      </c>
      <c r="AC7" s="27" t="str">
        <f>IF(HLOOKUP('レシピ表'!AC$2,'原料毎栄養価表'!$F$2:$WJ$62,ROW(),0)*('レシピ表'!AC$3/HLOOKUP('レシピ表'!AC$2,'原料毎栄養価表'!$F$2:$WJ$62,3,0))&lt;&gt;0, HLOOKUP('レシピ表'!AC$2,'原料毎栄養価表'!$F$2:$WJ$62,ROW(),0)*('レシピ表'!AC$3/HLOOKUP('レシピ表'!AC$2,'原料毎栄養価表'!$F$2:$WJ$62,3,0)),"-")</f>
        <v>-</v>
      </c>
      <c r="AD7" s="27" t="str">
        <f>IF(HLOOKUP('レシピ表'!AD$2,'原料毎栄養価表'!$F$2:$WJ$62,ROW(),0)*('レシピ表'!AD$3/HLOOKUP('レシピ表'!AD$2,'原料毎栄養価表'!$F$2:$WJ$62,3,0))&lt;&gt;0, HLOOKUP('レシピ表'!AD$2,'原料毎栄養価表'!$F$2:$WJ$62,ROW(),0)*('レシピ表'!AD$3/HLOOKUP('レシピ表'!AD$2,'原料毎栄養価表'!$F$2:$WJ$62,3,0)),"-")</f>
        <v>-</v>
      </c>
      <c r="AE7" s="27" t="str">
        <f>IF(HLOOKUP('レシピ表'!AE$2,'原料毎栄養価表'!$F$2:$WJ$62,ROW(),0)*('レシピ表'!AE$3/HLOOKUP('レシピ表'!AE$2,'原料毎栄養価表'!$F$2:$WJ$62,3,0))&lt;&gt;0, HLOOKUP('レシピ表'!AE$2,'原料毎栄養価表'!$F$2:$WJ$62,ROW(),0)*('レシピ表'!AE$3/HLOOKUP('レシピ表'!AE$2,'原料毎栄養価表'!$F$2:$WJ$62,3,0)),"-")</f>
        <v>-</v>
      </c>
      <c r="AF7" s="27" t="str">
        <f>IF(HLOOKUP('レシピ表'!AF$2,'原料毎栄養価表'!$F$2:$WJ$62,ROW(),0)*('レシピ表'!AF$3/HLOOKUP('レシピ表'!AF$2,'原料毎栄養価表'!$F$2:$WJ$62,3,0))&lt;&gt;0, HLOOKUP('レシピ表'!AF$2,'原料毎栄養価表'!$F$2:$WJ$62,ROW(),0)*('レシピ表'!AF$3/HLOOKUP('レシピ表'!AF$2,'原料毎栄養価表'!$F$2:$WJ$62,3,0)),"-")</f>
        <v>-</v>
      </c>
      <c r="AG7" s="27" t="str">
        <f>IF(HLOOKUP('レシピ表'!AG$2,'原料毎栄養価表'!$F$2:$WJ$62,ROW(),0)*('レシピ表'!AG$3/HLOOKUP('レシピ表'!AG$2,'原料毎栄養価表'!$F$2:$WJ$62,3,0))&lt;&gt;0, HLOOKUP('レシピ表'!AG$2,'原料毎栄養価表'!$F$2:$WJ$62,ROW(),0)*('レシピ表'!AG$3/HLOOKUP('レシピ表'!AG$2,'原料毎栄養価表'!$F$2:$WJ$62,3,0)),"-")</f>
        <v>-</v>
      </c>
      <c r="AH7" s="27" t="str">
        <f>IF(HLOOKUP('レシピ表'!AH$2,'原料毎栄養価表'!$F$2:$WJ$62,ROW(),0)*('レシピ表'!AH$3/HLOOKUP('レシピ表'!AH$2,'原料毎栄養価表'!$F$2:$WJ$62,3,0))&lt;&gt;0, HLOOKUP('レシピ表'!AH$2,'原料毎栄養価表'!$F$2:$WJ$62,ROW(),0)*('レシピ表'!AH$3/HLOOKUP('レシピ表'!AH$2,'原料毎栄養価表'!$F$2:$WJ$62,3,0)),"-")</f>
        <v>-</v>
      </c>
      <c r="AI7" s="27" t="str">
        <f>IF(HLOOKUP('レシピ表'!AI$2,'原料毎栄養価表'!$F$2:$WJ$62,ROW(),0)*('レシピ表'!AI$3/HLOOKUP('レシピ表'!AI$2,'原料毎栄養価表'!$F$2:$WJ$62,3,0))&lt;&gt;0, HLOOKUP('レシピ表'!AI$2,'原料毎栄養価表'!$F$2:$WJ$62,ROW(),0)*('レシピ表'!AI$3/HLOOKUP('レシピ表'!AI$2,'原料毎栄養価表'!$F$2:$WJ$62,3,0)),"-")</f>
        <v>-</v>
      </c>
      <c r="AJ7" s="27" t="str">
        <f>IF(HLOOKUP('レシピ表'!AJ$2,'原料毎栄養価表'!$F$2:$WJ$62,ROW(),0)*('レシピ表'!AJ$3/HLOOKUP('レシピ表'!AJ$2,'原料毎栄養価表'!$F$2:$WJ$62,3,0))&lt;&gt;0, HLOOKUP('レシピ表'!AJ$2,'原料毎栄養価表'!$F$2:$WJ$62,ROW(),0)*('レシピ表'!AJ$3/HLOOKUP('レシピ表'!AJ$2,'原料毎栄養価表'!$F$2:$WJ$62,3,0)),"-")</f>
        <v>-</v>
      </c>
      <c r="AK7" s="27" t="str">
        <f>IF(HLOOKUP('レシピ表'!AK$2,'原料毎栄養価表'!$F$2:$WJ$62,ROW(),0)*('レシピ表'!AK$3/HLOOKUP('レシピ表'!AK$2,'原料毎栄養価表'!$F$2:$WJ$62,3,0))&lt;&gt;0, HLOOKUP('レシピ表'!AK$2,'原料毎栄養価表'!$F$2:$WJ$62,ROW(),0)*('レシピ表'!AK$3/HLOOKUP('レシピ表'!AK$2,'原料毎栄養価表'!$F$2:$WJ$62,3,0)),"-")</f>
        <v>-</v>
      </c>
      <c r="AL7" s="27" t="str">
        <f>IF(HLOOKUP('レシピ表'!AL$2,'原料毎栄養価表'!$F$2:$WJ$62,ROW(),0)*('レシピ表'!AL$3/HLOOKUP('レシピ表'!AL$2,'原料毎栄養価表'!$F$2:$WJ$62,3,0))&lt;&gt;0, HLOOKUP('レシピ表'!AL$2,'原料毎栄養価表'!$F$2:$WJ$62,ROW(),0)*('レシピ表'!AL$3/HLOOKUP('レシピ表'!AL$2,'原料毎栄養価表'!$F$2:$WJ$62,3,0)),"-")</f>
        <v>-</v>
      </c>
      <c r="AM7" s="27" t="str">
        <f>IF(HLOOKUP('レシピ表'!AM$2,'原料毎栄養価表'!$F$2:$WJ$62,ROW(),0)*('レシピ表'!AM$3/HLOOKUP('レシピ表'!AM$2,'原料毎栄養価表'!$F$2:$WJ$62,3,0))&lt;&gt;0, HLOOKUP('レシピ表'!AM$2,'原料毎栄養価表'!$F$2:$WJ$62,ROW(),0)*('レシピ表'!AM$3/HLOOKUP('レシピ表'!AM$2,'原料毎栄養価表'!$F$2:$WJ$62,3,0)),"-")</f>
        <v>-</v>
      </c>
      <c r="AN7" s="27" t="str">
        <f>IF(HLOOKUP('レシピ表'!AN$2,'原料毎栄養価表'!$F$2:$WJ$62,ROW(),0)*('レシピ表'!AN$3/HLOOKUP('レシピ表'!AN$2,'原料毎栄養価表'!$F$2:$WJ$62,3,0))&lt;&gt;0, HLOOKUP('レシピ表'!AN$2,'原料毎栄養価表'!$F$2:$WJ$62,ROW(),0)*('レシピ表'!AN$3/HLOOKUP('レシピ表'!AN$2,'原料毎栄養価表'!$F$2:$WJ$62,3,0)),"-")</f>
        <v>-</v>
      </c>
      <c r="AO7" s="27" t="str">
        <f>IF(HLOOKUP('レシピ表'!AO$2,'原料毎栄養価表'!$F$2:$WJ$62,ROW(),0)*('レシピ表'!AO$3/HLOOKUP('レシピ表'!AO$2,'原料毎栄養価表'!$F$2:$WJ$62,3,0))&lt;&gt;0, HLOOKUP('レシピ表'!AO$2,'原料毎栄養価表'!$F$2:$WJ$62,ROW(),0)*('レシピ表'!AO$3/HLOOKUP('レシピ表'!AO$2,'原料毎栄養価表'!$F$2:$WJ$62,3,0)),"-")</f>
        <v>-</v>
      </c>
      <c r="AP7" s="27" t="str">
        <f>IF(HLOOKUP('レシピ表'!AP$2,'原料毎栄養価表'!$F$2:$WJ$62,ROW(),0)*('レシピ表'!AP$3/HLOOKUP('レシピ表'!AP$2,'原料毎栄養価表'!$F$2:$WJ$62,3,0))&lt;&gt;0, HLOOKUP('レシピ表'!AP$2,'原料毎栄養価表'!$F$2:$WJ$62,ROW(),0)*('レシピ表'!AP$3/HLOOKUP('レシピ表'!AP$2,'原料毎栄養価表'!$F$2:$WJ$62,3,0)),"-")</f>
        <v>-</v>
      </c>
      <c r="AQ7" s="27" t="str">
        <f>IF(HLOOKUP('レシピ表'!AQ$2,'原料毎栄養価表'!$F$2:$WJ$62,ROW(),0)*('レシピ表'!AQ$3/HLOOKUP('レシピ表'!AQ$2,'原料毎栄養価表'!$F$2:$WJ$62,3,0))&lt;&gt;0, HLOOKUP('レシピ表'!AQ$2,'原料毎栄養価表'!$F$2:$WJ$62,ROW(),0)*('レシピ表'!AQ$3/HLOOKUP('レシピ表'!AQ$2,'原料毎栄養価表'!$F$2:$WJ$62,3,0)),"-")</f>
        <v>-</v>
      </c>
      <c r="AR7" s="27" t="str">
        <f>IF(HLOOKUP('レシピ表'!AR$2,'原料毎栄養価表'!$F$2:$WJ$62,ROW(),0)*('レシピ表'!AR$3/HLOOKUP('レシピ表'!AR$2,'原料毎栄養価表'!$F$2:$WJ$62,3,0))&lt;&gt;0, HLOOKUP('レシピ表'!AR$2,'原料毎栄養価表'!$F$2:$WJ$62,ROW(),0)*('レシピ表'!AR$3/HLOOKUP('レシピ表'!AR$2,'原料毎栄養価表'!$F$2:$WJ$62,3,0)),"-")</f>
        <v>-</v>
      </c>
      <c r="AS7" s="27" t="str">
        <f>IF(HLOOKUP('レシピ表'!AS$2,'原料毎栄養価表'!$F$2:$WJ$62,ROW(),0)*('レシピ表'!AS$3/HLOOKUP('レシピ表'!AS$2,'原料毎栄養価表'!$F$2:$WJ$62,3,0))&lt;&gt;0, HLOOKUP('レシピ表'!AS$2,'原料毎栄養価表'!$F$2:$WJ$62,ROW(),0)*('レシピ表'!AS$3/HLOOKUP('レシピ表'!AS$2,'原料毎栄養価表'!$F$2:$WJ$62,3,0)),"-")</f>
        <v>-</v>
      </c>
      <c r="AT7" s="27" t="str">
        <f>IF(HLOOKUP('レシピ表'!AT$2,'原料毎栄養価表'!$F$2:$WJ$62,ROW(),0)*('レシピ表'!AT$3/HLOOKUP('レシピ表'!AT$2,'原料毎栄養価表'!$F$2:$WJ$62,3,0))&lt;&gt;0, HLOOKUP('レシピ表'!AT$2,'原料毎栄養価表'!$F$2:$WJ$62,ROW(),0)*('レシピ表'!AT$3/HLOOKUP('レシピ表'!AT$2,'原料毎栄養価表'!$F$2:$WJ$62,3,0)),"-")</f>
        <v>-</v>
      </c>
    </row>
    <row r="8" ht="13.5" customHeight="1">
      <c r="A8" s="1"/>
      <c r="B8" s="16" t="s">
        <v>71</v>
      </c>
      <c r="C8" s="16"/>
      <c r="D8" s="16" t="s">
        <v>72</v>
      </c>
      <c r="E8" s="16" t="s">
        <v>61</v>
      </c>
      <c r="F8" s="27">
        <f>SUM('レシピ表'!I8:ZP8)</f>
        <v>106.335</v>
      </c>
      <c r="G8" s="30">
        <v>100.0</v>
      </c>
      <c r="H8" s="31">
        <f>IFERROR('レシピ表'!$F8/HLOOKUP('レシピ表'!H$1,'必要栄養価表'!$F$4:$X$62,ROW()-1,0)*100,"-")</f>
        <v>123.2869565</v>
      </c>
      <c r="I8" s="27" t="str">
        <f>IF(HLOOKUP('レシピ表'!I$2,'原料毎栄養価表'!$F$2:$WJ$62,ROW(),0)*('レシピ表'!I$3/HLOOKUP('レシピ表'!I$2,'原料毎栄養価表'!$F$2:$WJ$62,3,0))&lt;&gt;0, HLOOKUP('レシピ表'!I$2,'原料毎栄養価表'!$F$2:$WJ$62,ROW(),0)*('レシピ表'!I$3/HLOOKUP('レシピ表'!I$2,'原料毎栄養価表'!$F$2:$WJ$62,3,0)),"-")</f>
        <v>-</v>
      </c>
      <c r="J8" s="27">
        <f>IF(HLOOKUP('レシピ表'!J$2,'原料毎栄養価表'!$F$2:$WJ$62,ROW(),0)*('レシピ表'!J$3/HLOOKUP('レシピ表'!J$2,'原料毎栄養価表'!$F$2:$WJ$62,3,0))&lt;&gt;0, HLOOKUP('レシピ表'!J$2,'原料毎栄養価表'!$F$2:$WJ$62,ROW(),0)*('レシピ表'!J$3/HLOOKUP('レシピ表'!J$2,'原料毎栄養価表'!$F$2:$WJ$62,3,0)),"-")</f>
        <v>37.5</v>
      </c>
      <c r="K8" s="27">
        <f>IF(HLOOKUP('レシピ表'!K$2,'原料毎栄養価表'!$F$2:$WJ$62,ROW(),0)*('レシピ表'!K$3/HLOOKUP('レシピ表'!K$2,'原料毎栄養価表'!$F$2:$WJ$62,3,0))&lt;&gt;0, HLOOKUP('レシピ表'!K$2,'原料毎栄養価表'!$F$2:$WJ$62,ROW(),0)*('レシピ表'!K$3/HLOOKUP('レシピ表'!K$2,'原料毎栄養価表'!$F$2:$WJ$62,3,0)),"-")</f>
        <v>2.45</v>
      </c>
      <c r="L8" s="27" t="str">
        <f>IF(HLOOKUP('レシピ表'!L$2,'原料毎栄養価表'!$F$2:$WJ$62,ROW(),0)*('レシピ表'!L$3/HLOOKUP('レシピ表'!L$2,'原料毎栄養価表'!$F$2:$WJ$62,3,0))&lt;&gt;0, HLOOKUP('レシピ表'!L$2,'原料毎栄養価表'!$F$2:$WJ$62,ROW(),0)*('レシピ表'!L$3/HLOOKUP('レシピ表'!L$2,'原料毎栄養価表'!$F$2:$WJ$62,3,0)),"-")</f>
        <v>-</v>
      </c>
      <c r="M8" s="27">
        <f>IF(HLOOKUP('レシピ表'!M$2,'原料毎栄養価表'!$F$2:$WJ$62,ROW(),0)*('レシピ表'!M$3/HLOOKUP('レシピ表'!M$2,'原料毎栄養価表'!$F$2:$WJ$62,3,0))&lt;&gt;0, HLOOKUP('レシピ表'!M$2,'原料毎栄養価表'!$F$2:$WJ$62,ROW(),0)*('レシピ表'!M$3/HLOOKUP('レシピ表'!M$2,'原料毎栄養価表'!$F$2:$WJ$62,3,0)),"-")</f>
        <v>62.3</v>
      </c>
      <c r="N8" s="27">
        <f>IF(HLOOKUP('レシピ表'!N$2,'原料毎栄養価表'!$F$2:$WJ$62,ROW(),0)*('レシピ表'!N$3/HLOOKUP('レシピ表'!N$2,'原料毎栄養価表'!$F$2:$WJ$62,3,0))&lt;&gt;0, HLOOKUP('レシピ表'!N$2,'原料毎栄養価表'!$F$2:$WJ$62,ROW(),0)*('レシピ表'!N$3/HLOOKUP('レシピ表'!N$2,'原料毎栄養価表'!$F$2:$WJ$62,3,0)),"-")</f>
        <v>2.01</v>
      </c>
      <c r="O8" s="27">
        <f>IF(HLOOKUP('レシピ表'!O$2,'原料毎栄養価表'!$F$2:$WJ$62,ROW(),0)*('レシピ表'!O$3/HLOOKUP('レシピ表'!O$2,'原料毎栄養価表'!$F$2:$WJ$62,3,0))&lt;&gt;0, HLOOKUP('レシピ表'!O$2,'原料毎栄養価表'!$F$2:$WJ$62,ROW(),0)*('レシピ表'!O$3/HLOOKUP('レシピ表'!O$2,'原料毎栄養価表'!$F$2:$WJ$62,3,0)),"-")</f>
        <v>0.264</v>
      </c>
      <c r="P8" s="27" t="str">
        <f>IF(HLOOKUP('レシピ表'!P$2,'原料毎栄養価表'!$F$2:$WJ$62,ROW(),0)*('レシピ表'!P$3/HLOOKUP('レシピ表'!P$2,'原料毎栄養価表'!$F$2:$WJ$62,3,0))&lt;&gt;0, HLOOKUP('レシピ表'!P$2,'原料毎栄養価表'!$F$2:$WJ$62,ROW(),0)*('レシピ表'!P$3/HLOOKUP('レシピ表'!P$2,'原料毎栄養価表'!$F$2:$WJ$62,3,0)),"-")</f>
        <v>-</v>
      </c>
      <c r="Q8" s="27">
        <f>IF(HLOOKUP('レシピ表'!Q$2,'原料毎栄養価表'!$F$2:$WJ$62,ROW(),0)*('レシピ表'!Q$3/HLOOKUP('レシピ表'!Q$2,'原料毎栄養価表'!$F$2:$WJ$62,3,0))&lt;&gt;0, HLOOKUP('レシピ表'!Q$2,'原料毎栄養価表'!$F$2:$WJ$62,ROW(),0)*('レシピ表'!Q$3/HLOOKUP('レシピ表'!Q$2,'原料毎栄養価表'!$F$2:$WJ$62,3,0)),"-")</f>
        <v>0.555</v>
      </c>
      <c r="R8" s="27">
        <f>IF(HLOOKUP('レシピ表'!R$2,'原料毎栄養価表'!$F$2:$WJ$62,ROW(),0)*('レシピ表'!R$3/HLOOKUP('レシピ表'!R$2,'原料毎栄養価表'!$F$2:$WJ$62,3,0))&lt;&gt;0, HLOOKUP('レシピ表'!R$2,'原料毎栄養価表'!$F$2:$WJ$62,ROW(),0)*('レシピ表'!R$3/HLOOKUP('レシピ表'!R$2,'原料毎栄養価表'!$F$2:$WJ$62,3,0)),"-")</f>
        <v>1.016</v>
      </c>
      <c r="S8" s="27" t="str">
        <f>IF(HLOOKUP('レシピ表'!S$2,'原料毎栄養価表'!$F$2:$WJ$62,ROW(),0)*('レシピ表'!S$3/HLOOKUP('レシピ表'!S$2,'原料毎栄養価表'!$F$2:$WJ$62,3,0))&lt;&gt;0, HLOOKUP('レシピ表'!S$2,'原料毎栄養価表'!$F$2:$WJ$62,ROW(),0)*('レシピ表'!S$3/HLOOKUP('レシピ表'!S$2,'原料毎栄養価表'!$F$2:$WJ$62,3,0)),"-")</f>
        <v>-</v>
      </c>
      <c r="T8" s="27" t="str">
        <f>IF(HLOOKUP('レシピ表'!T$2,'原料毎栄養価表'!$F$2:$WJ$62,ROW(),0)*('レシピ表'!T$3/HLOOKUP('レシピ表'!T$2,'原料毎栄養価表'!$F$2:$WJ$62,3,0))&lt;&gt;0, HLOOKUP('レシピ表'!T$2,'原料毎栄養価表'!$F$2:$WJ$62,ROW(),0)*('レシピ表'!T$3/HLOOKUP('レシピ表'!T$2,'原料毎栄養価表'!$F$2:$WJ$62,3,0)),"-")</f>
        <v>-</v>
      </c>
      <c r="U8" s="27" t="str">
        <f>IF(HLOOKUP('レシピ表'!U$2,'原料毎栄養価表'!$F$2:$WJ$62,ROW(),0)*('レシピ表'!U$3/HLOOKUP('レシピ表'!U$2,'原料毎栄養価表'!$F$2:$WJ$62,3,0))&lt;&gt;0, HLOOKUP('レシピ表'!U$2,'原料毎栄養価表'!$F$2:$WJ$62,ROW(),0)*('レシピ表'!U$3/HLOOKUP('レシピ表'!U$2,'原料毎栄養価表'!$F$2:$WJ$62,3,0)),"-")</f>
        <v>-</v>
      </c>
      <c r="V8" s="27" t="str">
        <f>IF(HLOOKUP('レシピ表'!V$2,'原料毎栄養価表'!$F$2:$WJ$62,ROW(),0)*('レシピ表'!V$3/HLOOKUP('レシピ表'!V$2,'原料毎栄養価表'!$F$2:$WJ$62,3,0))&lt;&gt;0, HLOOKUP('レシピ表'!V$2,'原料毎栄養価表'!$F$2:$WJ$62,ROW(),0)*('レシピ表'!V$3/HLOOKUP('レシピ表'!V$2,'原料毎栄養価表'!$F$2:$WJ$62,3,0)),"-")</f>
        <v>-</v>
      </c>
      <c r="W8" s="27">
        <f>IF(HLOOKUP('レシピ表'!W$2,'原料毎栄養価表'!$F$2:$WJ$62,ROW(),0)*('レシピ表'!W$3/HLOOKUP('レシピ表'!W$2,'原料毎栄養価表'!$F$2:$WJ$62,3,0))&lt;&gt;0, HLOOKUP('レシピ表'!W$2,'原料毎栄養価表'!$F$2:$WJ$62,ROW(),0)*('レシピ表'!W$3/HLOOKUP('レシピ表'!W$2,'原料毎栄養価表'!$F$2:$WJ$62,3,0)),"-")</f>
        <v>0.24</v>
      </c>
      <c r="X8" s="27" t="str">
        <f>IF(HLOOKUP('レシピ表'!X$2,'原料毎栄養価表'!$F$2:$WJ$62,ROW(),0)*('レシピ表'!X$3/HLOOKUP('レシピ表'!X$2,'原料毎栄養価表'!$F$2:$WJ$62,3,0))&lt;&gt;0, HLOOKUP('レシピ表'!X$2,'原料毎栄養価表'!$F$2:$WJ$62,ROW(),0)*('レシピ表'!X$3/HLOOKUP('レシピ表'!X$2,'原料毎栄養価表'!$F$2:$WJ$62,3,0)),"-")</f>
        <v>-</v>
      </c>
      <c r="Y8" s="27" t="str">
        <f>IF(HLOOKUP('レシピ表'!Y$2,'原料毎栄養価表'!$F$2:$WJ$62,ROW(),0)*('レシピ表'!Y$3/HLOOKUP('レシピ表'!Y$2,'原料毎栄養価表'!$F$2:$WJ$62,3,0))&lt;&gt;0, HLOOKUP('レシピ表'!Y$2,'原料毎栄養価表'!$F$2:$WJ$62,ROW(),0)*('レシピ表'!Y$3/HLOOKUP('レシピ表'!Y$2,'原料毎栄養価表'!$F$2:$WJ$62,3,0)),"-")</f>
        <v>-</v>
      </c>
      <c r="Z8" s="27" t="str">
        <f>IF(HLOOKUP('レシピ表'!Z$2,'原料毎栄養価表'!$F$2:$WJ$62,ROW(),0)*('レシピ表'!Z$3/HLOOKUP('レシピ表'!Z$2,'原料毎栄養価表'!$F$2:$WJ$62,3,0))&lt;&gt;0, HLOOKUP('レシピ表'!Z$2,'原料毎栄養価表'!$F$2:$WJ$62,ROW(),0)*('レシピ表'!Z$3/HLOOKUP('レシピ表'!Z$2,'原料毎栄養価表'!$F$2:$WJ$62,3,0)),"-")</f>
        <v>-</v>
      </c>
      <c r="AA8" s="27" t="str">
        <f>IF(HLOOKUP('レシピ表'!AA$2,'原料毎栄養価表'!$F$2:$WJ$62,ROW(),0)*('レシピ表'!AA$3/HLOOKUP('レシピ表'!AA$2,'原料毎栄養価表'!$F$2:$WJ$62,3,0))&lt;&gt;0, HLOOKUP('レシピ表'!AA$2,'原料毎栄養価表'!$F$2:$WJ$62,ROW(),0)*('レシピ表'!AA$3/HLOOKUP('レシピ表'!AA$2,'原料毎栄養価表'!$F$2:$WJ$62,3,0)),"-")</f>
        <v>-</v>
      </c>
      <c r="AB8" s="27" t="str">
        <f>IF(HLOOKUP('レシピ表'!AB$2,'原料毎栄養価表'!$F$2:$WJ$62,ROW(),0)*('レシピ表'!AB$3/HLOOKUP('レシピ表'!AB$2,'原料毎栄養価表'!$F$2:$WJ$62,3,0))&lt;&gt;0, HLOOKUP('レシピ表'!AB$2,'原料毎栄養価表'!$F$2:$WJ$62,ROW(),0)*('レシピ表'!AB$3/HLOOKUP('レシピ表'!AB$2,'原料毎栄養価表'!$F$2:$WJ$62,3,0)),"-")</f>
        <v>-</v>
      </c>
      <c r="AC8" s="27" t="str">
        <f>IF(HLOOKUP('レシピ表'!AC$2,'原料毎栄養価表'!$F$2:$WJ$62,ROW(),0)*('レシピ表'!AC$3/HLOOKUP('レシピ表'!AC$2,'原料毎栄養価表'!$F$2:$WJ$62,3,0))&lt;&gt;0, HLOOKUP('レシピ表'!AC$2,'原料毎栄養価表'!$F$2:$WJ$62,ROW(),0)*('レシピ表'!AC$3/HLOOKUP('レシピ表'!AC$2,'原料毎栄養価表'!$F$2:$WJ$62,3,0)),"-")</f>
        <v>-</v>
      </c>
      <c r="AD8" s="27" t="str">
        <f>IF(HLOOKUP('レシピ表'!AD$2,'原料毎栄養価表'!$F$2:$WJ$62,ROW(),0)*('レシピ表'!AD$3/HLOOKUP('レシピ表'!AD$2,'原料毎栄養価表'!$F$2:$WJ$62,3,0))&lt;&gt;0, HLOOKUP('レシピ表'!AD$2,'原料毎栄養価表'!$F$2:$WJ$62,ROW(),0)*('レシピ表'!AD$3/HLOOKUP('レシピ表'!AD$2,'原料毎栄養価表'!$F$2:$WJ$62,3,0)),"-")</f>
        <v>-</v>
      </c>
      <c r="AE8" s="27" t="str">
        <f>IF(HLOOKUP('レシピ表'!AE$2,'原料毎栄養価表'!$F$2:$WJ$62,ROW(),0)*('レシピ表'!AE$3/HLOOKUP('レシピ表'!AE$2,'原料毎栄養価表'!$F$2:$WJ$62,3,0))&lt;&gt;0, HLOOKUP('レシピ表'!AE$2,'原料毎栄養価表'!$F$2:$WJ$62,ROW(),0)*('レシピ表'!AE$3/HLOOKUP('レシピ表'!AE$2,'原料毎栄養価表'!$F$2:$WJ$62,3,0)),"-")</f>
        <v>-</v>
      </c>
      <c r="AF8" s="27" t="str">
        <f>IF(HLOOKUP('レシピ表'!AF$2,'原料毎栄養価表'!$F$2:$WJ$62,ROW(),0)*('レシピ表'!AF$3/HLOOKUP('レシピ表'!AF$2,'原料毎栄養価表'!$F$2:$WJ$62,3,0))&lt;&gt;0, HLOOKUP('レシピ表'!AF$2,'原料毎栄養価表'!$F$2:$WJ$62,ROW(),0)*('レシピ表'!AF$3/HLOOKUP('レシピ表'!AF$2,'原料毎栄養価表'!$F$2:$WJ$62,3,0)),"-")</f>
        <v>-</v>
      </c>
      <c r="AG8" s="27" t="str">
        <f>IF(HLOOKUP('レシピ表'!AG$2,'原料毎栄養価表'!$F$2:$WJ$62,ROW(),0)*('レシピ表'!AG$3/HLOOKUP('レシピ表'!AG$2,'原料毎栄養価表'!$F$2:$WJ$62,3,0))&lt;&gt;0, HLOOKUP('レシピ表'!AG$2,'原料毎栄養価表'!$F$2:$WJ$62,ROW(),0)*('レシピ表'!AG$3/HLOOKUP('レシピ表'!AG$2,'原料毎栄養価表'!$F$2:$WJ$62,3,0)),"-")</f>
        <v>-</v>
      </c>
      <c r="AH8" s="27" t="str">
        <f>IF(HLOOKUP('レシピ表'!AH$2,'原料毎栄養価表'!$F$2:$WJ$62,ROW(),0)*('レシピ表'!AH$3/HLOOKUP('レシピ表'!AH$2,'原料毎栄養価表'!$F$2:$WJ$62,3,0))&lt;&gt;0, HLOOKUP('レシピ表'!AH$2,'原料毎栄養価表'!$F$2:$WJ$62,ROW(),0)*('レシピ表'!AH$3/HLOOKUP('レシピ表'!AH$2,'原料毎栄養価表'!$F$2:$WJ$62,3,0)),"-")</f>
        <v>-</v>
      </c>
      <c r="AI8" s="27" t="str">
        <f>IF(HLOOKUP('レシピ表'!AI$2,'原料毎栄養価表'!$F$2:$WJ$62,ROW(),0)*('レシピ表'!AI$3/HLOOKUP('レシピ表'!AI$2,'原料毎栄養価表'!$F$2:$WJ$62,3,0))&lt;&gt;0, HLOOKUP('レシピ表'!AI$2,'原料毎栄養価表'!$F$2:$WJ$62,ROW(),0)*('レシピ表'!AI$3/HLOOKUP('レシピ表'!AI$2,'原料毎栄養価表'!$F$2:$WJ$62,3,0)),"-")</f>
        <v>-</v>
      </c>
      <c r="AJ8" s="27" t="str">
        <f>IF(HLOOKUP('レシピ表'!AJ$2,'原料毎栄養価表'!$F$2:$WJ$62,ROW(),0)*('レシピ表'!AJ$3/HLOOKUP('レシピ表'!AJ$2,'原料毎栄養価表'!$F$2:$WJ$62,3,0))&lt;&gt;0, HLOOKUP('レシピ表'!AJ$2,'原料毎栄養価表'!$F$2:$WJ$62,ROW(),0)*('レシピ表'!AJ$3/HLOOKUP('レシピ表'!AJ$2,'原料毎栄養価表'!$F$2:$WJ$62,3,0)),"-")</f>
        <v>-</v>
      </c>
      <c r="AK8" s="27" t="str">
        <f>IF(HLOOKUP('レシピ表'!AK$2,'原料毎栄養価表'!$F$2:$WJ$62,ROW(),0)*('レシピ表'!AK$3/HLOOKUP('レシピ表'!AK$2,'原料毎栄養価表'!$F$2:$WJ$62,3,0))&lt;&gt;0, HLOOKUP('レシピ表'!AK$2,'原料毎栄養価表'!$F$2:$WJ$62,ROW(),0)*('レシピ表'!AK$3/HLOOKUP('レシピ表'!AK$2,'原料毎栄養価表'!$F$2:$WJ$62,3,0)),"-")</f>
        <v>-</v>
      </c>
      <c r="AL8" s="27" t="str">
        <f>IF(HLOOKUP('レシピ表'!AL$2,'原料毎栄養価表'!$F$2:$WJ$62,ROW(),0)*('レシピ表'!AL$3/HLOOKUP('レシピ表'!AL$2,'原料毎栄養価表'!$F$2:$WJ$62,3,0))&lt;&gt;0, HLOOKUP('レシピ表'!AL$2,'原料毎栄養価表'!$F$2:$WJ$62,ROW(),0)*('レシピ表'!AL$3/HLOOKUP('レシピ表'!AL$2,'原料毎栄養価表'!$F$2:$WJ$62,3,0)),"-")</f>
        <v>-</v>
      </c>
      <c r="AM8" s="27" t="str">
        <f>IF(HLOOKUP('レシピ表'!AM$2,'原料毎栄養価表'!$F$2:$WJ$62,ROW(),0)*('レシピ表'!AM$3/HLOOKUP('レシピ表'!AM$2,'原料毎栄養価表'!$F$2:$WJ$62,3,0))&lt;&gt;0, HLOOKUP('レシピ表'!AM$2,'原料毎栄養価表'!$F$2:$WJ$62,ROW(),0)*('レシピ表'!AM$3/HLOOKUP('レシピ表'!AM$2,'原料毎栄養価表'!$F$2:$WJ$62,3,0)),"-")</f>
        <v>-</v>
      </c>
      <c r="AN8" s="27" t="str">
        <f>IF(HLOOKUP('レシピ表'!AN$2,'原料毎栄養価表'!$F$2:$WJ$62,ROW(),0)*('レシピ表'!AN$3/HLOOKUP('レシピ表'!AN$2,'原料毎栄養価表'!$F$2:$WJ$62,3,0))&lt;&gt;0, HLOOKUP('レシピ表'!AN$2,'原料毎栄養価表'!$F$2:$WJ$62,ROW(),0)*('レシピ表'!AN$3/HLOOKUP('レシピ表'!AN$2,'原料毎栄養価表'!$F$2:$WJ$62,3,0)),"-")</f>
        <v>-</v>
      </c>
      <c r="AO8" s="27" t="str">
        <f>IF(HLOOKUP('レシピ表'!AO$2,'原料毎栄養価表'!$F$2:$WJ$62,ROW(),0)*('レシピ表'!AO$3/HLOOKUP('レシピ表'!AO$2,'原料毎栄養価表'!$F$2:$WJ$62,3,0))&lt;&gt;0, HLOOKUP('レシピ表'!AO$2,'原料毎栄養価表'!$F$2:$WJ$62,ROW(),0)*('レシピ表'!AO$3/HLOOKUP('レシピ表'!AO$2,'原料毎栄養価表'!$F$2:$WJ$62,3,0)),"-")</f>
        <v>-</v>
      </c>
      <c r="AP8" s="27" t="str">
        <f>IF(HLOOKUP('レシピ表'!AP$2,'原料毎栄養価表'!$F$2:$WJ$62,ROW(),0)*('レシピ表'!AP$3/HLOOKUP('レシピ表'!AP$2,'原料毎栄養価表'!$F$2:$WJ$62,3,0))&lt;&gt;0, HLOOKUP('レシピ表'!AP$2,'原料毎栄養価表'!$F$2:$WJ$62,ROW(),0)*('レシピ表'!AP$3/HLOOKUP('レシピ表'!AP$2,'原料毎栄養価表'!$F$2:$WJ$62,3,0)),"-")</f>
        <v>-</v>
      </c>
      <c r="AQ8" s="27" t="str">
        <f>IF(HLOOKUP('レシピ表'!AQ$2,'原料毎栄養価表'!$F$2:$WJ$62,ROW(),0)*('レシピ表'!AQ$3/HLOOKUP('レシピ表'!AQ$2,'原料毎栄養価表'!$F$2:$WJ$62,3,0))&lt;&gt;0, HLOOKUP('レシピ表'!AQ$2,'原料毎栄養価表'!$F$2:$WJ$62,ROW(),0)*('レシピ表'!AQ$3/HLOOKUP('レシピ表'!AQ$2,'原料毎栄養価表'!$F$2:$WJ$62,3,0)),"-")</f>
        <v>-</v>
      </c>
      <c r="AR8" s="27" t="str">
        <f>IF(HLOOKUP('レシピ表'!AR$2,'原料毎栄養価表'!$F$2:$WJ$62,ROW(),0)*('レシピ表'!AR$3/HLOOKUP('レシピ表'!AR$2,'原料毎栄養価表'!$F$2:$WJ$62,3,0))&lt;&gt;0, HLOOKUP('レシピ表'!AR$2,'原料毎栄養価表'!$F$2:$WJ$62,ROW(),0)*('レシピ表'!AR$3/HLOOKUP('レシピ表'!AR$2,'原料毎栄養価表'!$F$2:$WJ$62,3,0)),"-")</f>
        <v>-</v>
      </c>
      <c r="AS8" s="27" t="str">
        <f>IF(HLOOKUP('レシピ表'!AS$2,'原料毎栄養価表'!$F$2:$WJ$62,ROW(),0)*('レシピ表'!AS$3/HLOOKUP('レシピ表'!AS$2,'原料毎栄養価表'!$F$2:$WJ$62,3,0))&lt;&gt;0, HLOOKUP('レシピ表'!AS$2,'原料毎栄養価表'!$F$2:$WJ$62,ROW(),0)*('レシピ表'!AS$3/HLOOKUP('レシピ表'!AS$2,'原料毎栄養価表'!$F$2:$WJ$62,3,0)),"-")</f>
        <v>-</v>
      </c>
      <c r="AT8" s="27" t="str">
        <f>IF(HLOOKUP('レシピ表'!AT$2,'原料毎栄養価表'!$F$2:$WJ$62,ROW(),0)*('レシピ表'!AT$3/HLOOKUP('レシピ表'!AT$2,'原料毎栄養価表'!$F$2:$WJ$62,3,0))&lt;&gt;0, HLOOKUP('レシピ表'!AT$2,'原料毎栄養価表'!$F$2:$WJ$62,ROW(),0)*('レシピ表'!AT$3/HLOOKUP('レシピ表'!AT$2,'原料毎栄養価表'!$F$2:$WJ$62,3,0)),"-")</f>
        <v>-</v>
      </c>
    </row>
    <row r="9" ht="13.5" customHeight="1">
      <c r="A9" s="1"/>
      <c r="B9" s="13" t="s">
        <v>73</v>
      </c>
      <c r="C9" s="13" t="s">
        <v>74</v>
      </c>
      <c r="D9" s="13" t="s">
        <v>75</v>
      </c>
      <c r="E9" s="13" t="s">
        <v>61</v>
      </c>
      <c r="F9" s="27">
        <f>SUM('レシピ表'!I9:ZP9)</f>
        <v>38.6745</v>
      </c>
      <c r="G9" s="30">
        <v>100.0</v>
      </c>
      <c r="H9" s="31">
        <f>IFERROR('レシピ表'!$F9/HLOOKUP('レシピ表'!H$1,'必要栄養価表'!$F$4:$X$62,ROW()-1,0)*100,"-")</f>
        <v>50.445</v>
      </c>
      <c r="I9" s="27">
        <f>IF(HLOOKUP('レシピ表'!I$2,'原料毎栄養価表'!$F$2:$WJ$62,ROW(),0)*('レシピ表'!I$3/HLOOKUP('レシピ表'!I$2,'原料毎栄養価表'!$F$2:$WJ$62,3,0))&lt;&gt;0, HLOOKUP('レシピ表'!I$2,'原料毎栄養価表'!$F$2:$WJ$62,ROW(),0)*('レシピ表'!I$3/HLOOKUP('レシピ表'!I$2,'原料毎栄養価表'!$F$2:$WJ$62,3,0)),"-")</f>
        <v>5</v>
      </c>
      <c r="J9" s="27">
        <f>IF(HLOOKUP('レシピ表'!J$2,'原料毎栄養価表'!$F$2:$WJ$62,ROW(),0)*('レシピ表'!J$3/HLOOKUP('レシピ表'!J$2,'原料毎栄養価表'!$F$2:$WJ$62,3,0))&lt;&gt;0, HLOOKUP('レシピ表'!J$2,'原料毎栄養価表'!$F$2:$WJ$62,ROW(),0)*('レシピ表'!J$3/HLOOKUP('レシピ表'!J$2,'原料毎栄養価表'!$F$2:$WJ$62,3,0)),"-")</f>
        <v>25.1</v>
      </c>
      <c r="K9" s="27">
        <f>IF(HLOOKUP('レシピ表'!K$2,'原料毎栄養価表'!$F$2:$WJ$62,ROW(),0)*('レシピ表'!K$3/HLOOKUP('レシピ表'!K$2,'原料毎栄養価表'!$F$2:$WJ$62,3,0))&lt;&gt;0, HLOOKUP('レシピ表'!K$2,'原料毎栄養価表'!$F$2:$WJ$62,ROW(),0)*('レシピ表'!K$3/HLOOKUP('レシピ表'!K$2,'原料毎栄養価表'!$F$2:$WJ$62,3,0)),"-")</f>
        <v>0.47</v>
      </c>
      <c r="L9" s="27" t="str">
        <f>IF(HLOOKUP('レシピ表'!L$2,'原料毎栄養価表'!$F$2:$WJ$62,ROW(),0)*('レシピ表'!L$3/HLOOKUP('レシピ表'!L$2,'原料毎栄養価表'!$F$2:$WJ$62,3,0))&lt;&gt;0, HLOOKUP('レシピ表'!L$2,'原料毎栄養価表'!$F$2:$WJ$62,ROW(),0)*('レシピ表'!L$3/HLOOKUP('レシピ表'!L$2,'原料毎栄養価表'!$F$2:$WJ$62,3,0)),"-")</f>
        <v>-</v>
      </c>
      <c r="M9" s="27">
        <f>IF(HLOOKUP('レシピ表'!M$2,'原料毎栄養価表'!$F$2:$WJ$62,ROW(),0)*('レシピ表'!M$3/HLOOKUP('レシピ表'!M$2,'原料毎栄養価表'!$F$2:$WJ$62,3,0))&lt;&gt;0, HLOOKUP('レシピ表'!M$2,'原料毎栄養価表'!$F$2:$WJ$62,ROW(),0)*('レシピ表'!M$3/HLOOKUP('レシピ表'!M$2,'原料毎栄養価表'!$F$2:$WJ$62,3,0)),"-")</f>
        <v>0.91</v>
      </c>
      <c r="N9" s="27">
        <f>IF(HLOOKUP('レシピ表'!N$2,'原料毎栄養価表'!$F$2:$WJ$62,ROW(),0)*('レシピ表'!N$3/HLOOKUP('レシピ表'!N$2,'原料毎栄養価表'!$F$2:$WJ$62,3,0))&lt;&gt;0, HLOOKUP('レシピ表'!N$2,'原料毎栄養価表'!$F$2:$WJ$62,ROW(),0)*('レシピ表'!N$3/HLOOKUP('レシピ表'!N$2,'原料毎栄養価表'!$F$2:$WJ$62,3,0)),"-")</f>
        <v>2.508</v>
      </c>
      <c r="O9" s="27" t="str">
        <f>IF(HLOOKUP('レシピ表'!O$2,'原料毎栄養価表'!$F$2:$WJ$62,ROW(),0)*('レシピ表'!O$3/HLOOKUP('レシピ表'!O$2,'原料毎栄養価表'!$F$2:$WJ$62,3,0))&lt;&gt;0, HLOOKUP('レシピ表'!O$2,'原料毎栄養価表'!$F$2:$WJ$62,ROW(),0)*('レシピ表'!O$3/HLOOKUP('レシピ表'!O$2,'原料毎栄養価表'!$F$2:$WJ$62,3,0)),"-")</f>
        <v>-</v>
      </c>
      <c r="P9" s="27" t="str">
        <f>IF(HLOOKUP('レシピ表'!P$2,'原料毎栄養価表'!$F$2:$WJ$62,ROW(),0)*('レシピ表'!P$3/HLOOKUP('レシピ表'!P$2,'原料毎栄養価表'!$F$2:$WJ$62,3,0))&lt;&gt;0, HLOOKUP('レシピ表'!P$2,'原料毎栄養価表'!$F$2:$WJ$62,ROW(),0)*('レシピ表'!P$3/HLOOKUP('レシピ表'!P$2,'原料毎栄養価表'!$F$2:$WJ$62,3,0)),"-")</f>
        <v>-</v>
      </c>
      <c r="Q9" s="27">
        <f>IF(HLOOKUP('レシピ表'!Q$2,'原料毎栄養価表'!$F$2:$WJ$62,ROW(),0)*('レシピ表'!Q$3/HLOOKUP('レシピ表'!Q$2,'原料毎栄養価表'!$F$2:$WJ$62,3,0))&lt;&gt;0, HLOOKUP('レシピ表'!Q$2,'原料毎栄養価表'!$F$2:$WJ$62,ROW(),0)*('レシピ表'!Q$3/HLOOKUP('レシピ表'!Q$2,'原料毎栄養価表'!$F$2:$WJ$62,3,0)),"-")</f>
        <v>0.648</v>
      </c>
      <c r="R9" s="27">
        <f>IF(HLOOKUP('レシピ表'!R$2,'原料毎栄養価表'!$F$2:$WJ$62,ROW(),0)*('レシピ表'!R$3/HLOOKUP('レシピ表'!R$2,'原料毎栄養価表'!$F$2:$WJ$62,3,0))&lt;&gt;0, HLOOKUP('レシピ表'!R$2,'原料毎栄養価表'!$F$2:$WJ$62,ROW(),0)*('レシピ表'!R$3/HLOOKUP('レシピ表'!R$2,'原料毎栄養価表'!$F$2:$WJ$62,3,0)),"-")</f>
        <v>3.948</v>
      </c>
      <c r="S9" s="27" t="str">
        <f>IF(HLOOKUP('レシピ表'!S$2,'原料毎栄養価表'!$F$2:$WJ$62,ROW(),0)*('レシピ表'!S$3/HLOOKUP('レシピ表'!S$2,'原料毎栄養価表'!$F$2:$WJ$62,3,0))&lt;&gt;0, HLOOKUP('レシピ表'!S$2,'原料毎栄養価表'!$F$2:$WJ$62,ROW(),0)*('レシピ表'!S$3/HLOOKUP('レシピ表'!S$2,'原料毎栄養価表'!$F$2:$WJ$62,3,0)),"-")</f>
        <v>-</v>
      </c>
      <c r="T9" s="27" t="str">
        <f>IF(HLOOKUP('レシピ表'!T$2,'原料毎栄養価表'!$F$2:$WJ$62,ROW(),0)*('レシピ表'!T$3/HLOOKUP('レシピ表'!T$2,'原料毎栄養価表'!$F$2:$WJ$62,3,0))&lt;&gt;0, HLOOKUP('レシピ表'!T$2,'原料毎栄養価表'!$F$2:$WJ$62,ROW(),0)*('レシピ表'!T$3/HLOOKUP('レシピ表'!T$2,'原料毎栄養価表'!$F$2:$WJ$62,3,0)),"-")</f>
        <v>-</v>
      </c>
      <c r="U9" s="27">
        <f>IF(HLOOKUP('レシピ表'!U$2,'原料毎栄養価表'!$F$2:$WJ$62,ROW(),0)*('レシピ表'!U$3/HLOOKUP('レシピ表'!U$2,'原料毎栄養価表'!$F$2:$WJ$62,3,0))&lt;&gt;0, HLOOKUP('レシピ表'!U$2,'原料毎栄養価表'!$F$2:$WJ$62,ROW(),0)*('レシピ表'!U$3/HLOOKUP('レシピ表'!U$2,'原料毎栄養価表'!$F$2:$WJ$62,3,0)),"-")</f>
        <v>0.0225</v>
      </c>
      <c r="V9" s="27">
        <f>IF(HLOOKUP('レシピ表'!V$2,'原料毎栄養価表'!$F$2:$WJ$62,ROW(),0)*('レシピ表'!V$3/HLOOKUP('レシピ表'!V$2,'原料毎栄養価表'!$F$2:$WJ$62,3,0))&lt;&gt;0, HLOOKUP('レシピ表'!V$2,'原料毎栄養価表'!$F$2:$WJ$62,ROW(),0)*('レシピ表'!V$3/HLOOKUP('レシピ表'!V$2,'原料毎栄養価表'!$F$2:$WJ$62,3,0)),"-")</f>
        <v>0.05</v>
      </c>
      <c r="W9" s="27">
        <f>IF(HLOOKUP('レシピ表'!W$2,'原料毎栄養価表'!$F$2:$WJ$62,ROW(),0)*('レシピ表'!W$3/HLOOKUP('レシピ表'!W$2,'原料毎栄養価表'!$F$2:$WJ$62,3,0))&lt;&gt;0, HLOOKUP('レシピ表'!W$2,'原料毎栄養価表'!$F$2:$WJ$62,ROW(),0)*('レシピ表'!W$3/HLOOKUP('レシピ表'!W$2,'原料毎栄養価表'!$F$2:$WJ$62,3,0)),"-")</f>
        <v>0.018</v>
      </c>
      <c r="X9" s="27" t="str">
        <f>IF(HLOOKUP('レシピ表'!X$2,'原料毎栄養価表'!$F$2:$WJ$62,ROW(),0)*('レシピ表'!X$3/HLOOKUP('レシピ表'!X$2,'原料毎栄養価表'!$F$2:$WJ$62,3,0))&lt;&gt;0, HLOOKUP('レシピ表'!X$2,'原料毎栄養価表'!$F$2:$WJ$62,ROW(),0)*('レシピ表'!X$3/HLOOKUP('レシピ表'!X$2,'原料毎栄養価表'!$F$2:$WJ$62,3,0)),"-")</f>
        <v>-</v>
      </c>
      <c r="Y9" s="27" t="str">
        <f>IF(HLOOKUP('レシピ表'!Y$2,'原料毎栄養価表'!$F$2:$WJ$62,ROW(),0)*('レシピ表'!Y$3/HLOOKUP('レシピ表'!Y$2,'原料毎栄養価表'!$F$2:$WJ$62,3,0))&lt;&gt;0, HLOOKUP('レシピ表'!Y$2,'原料毎栄養価表'!$F$2:$WJ$62,ROW(),0)*('レシピ表'!Y$3/HLOOKUP('レシピ表'!Y$2,'原料毎栄養価表'!$F$2:$WJ$62,3,0)),"-")</f>
        <v>-</v>
      </c>
      <c r="Z9" s="27" t="str">
        <f>IF(HLOOKUP('レシピ表'!Z$2,'原料毎栄養価表'!$F$2:$WJ$62,ROW(),0)*('レシピ表'!Z$3/HLOOKUP('レシピ表'!Z$2,'原料毎栄養価表'!$F$2:$WJ$62,3,0))&lt;&gt;0, HLOOKUP('レシピ表'!Z$2,'原料毎栄養価表'!$F$2:$WJ$62,ROW(),0)*('レシピ表'!Z$3/HLOOKUP('レシピ表'!Z$2,'原料毎栄養価表'!$F$2:$WJ$62,3,0)),"-")</f>
        <v>-</v>
      </c>
      <c r="AA9" s="27" t="str">
        <f>IF(HLOOKUP('レシピ表'!AA$2,'原料毎栄養価表'!$F$2:$WJ$62,ROW(),0)*('レシピ表'!AA$3/HLOOKUP('レシピ表'!AA$2,'原料毎栄養価表'!$F$2:$WJ$62,3,0))&lt;&gt;0, HLOOKUP('レシピ表'!AA$2,'原料毎栄養価表'!$F$2:$WJ$62,ROW(),0)*('レシピ表'!AA$3/HLOOKUP('レシピ表'!AA$2,'原料毎栄養価表'!$F$2:$WJ$62,3,0)),"-")</f>
        <v>-</v>
      </c>
      <c r="AB9" s="27" t="str">
        <f>IF(HLOOKUP('レシピ表'!AB$2,'原料毎栄養価表'!$F$2:$WJ$62,ROW(),0)*('レシピ表'!AB$3/HLOOKUP('レシピ表'!AB$2,'原料毎栄養価表'!$F$2:$WJ$62,3,0))&lt;&gt;0, HLOOKUP('レシピ表'!AB$2,'原料毎栄養価表'!$F$2:$WJ$62,ROW(),0)*('レシピ表'!AB$3/HLOOKUP('レシピ表'!AB$2,'原料毎栄養価表'!$F$2:$WJ$62,3,0)),"-")</f>
        <v>-</v>
      </c>
      <c r="AC9" s="27" t="str">
        <f>IF(HLOOKUP('レシピ表'!AC$2,'原料毎栄養価表'!$F$2:$WJ$62,ROW(),0)*('レシピ表'!AC$3/HLOOKUP('レシピ表'!AC$2,'原料毎栄養価表'!$F$2:$WJ$62,3,0))&lt;&gt;0, HLOOKUP('レシピ表'!AC$2,'原料毎栄養価表'!$F$2:$WJ$62,ROW(),0)*('レシピ表'!AC$3/HLOOKUP('レシピ表'!AC$2,'原料毎栄養価表'!$F$2:$WJ$62,3,0)),"-")</f>
        <v>-</v>
      </c>
      <c r="AD9" s="27" t="str">
        <f>IF(HLOOKUP('レシピ表'!AD$2,'原料毎栄養価表'!$F$2:$WJ$62,ROW(),0)*('レシピ表'!AD$3/HLOOKUP('レシピ表'!AD$2,'原料毎栄養価表'!$F$2:$WJ$62,3,0))&lt;&gt;0, HLOOKUP('レシピ表'!AD$2,'原料毎栄養価表'!$F$2:$WJ$62,ROW(),0)*('レシピ表'!AD$3/HLOOKUP('レシピ表'!AD$2,'原料毎栄養価表'!$F$2:$WJ$62,3,0)),"-")</f>
        <v>-</v>
      </c>
      <c r="AE9" s="27" t="str">
        <f>IF(HLOOKUP('レシピ表'!AE$2,'原料毎栄養価表'!$F$2:$WJ$62,ROW(),0)*('レシピ表'!AE$3/HLOOKUP('レシピ表'!AE$2,'原料毎栄養価表'!$F$2:$WJ$62,3,0))&lt;&gt;0, HLOOKUP('レシピ表'!AE$2,'原料毎栄養価表'!$F$2:$WJ$62,ROW(),0)*('レシピ表'!AE$3/HLOOKUP('レシピ表'!AE$2,'原料毎栄養価表'!$F$2:$WJ$62,3,0)),"-")</f>
        <v>-</v>
      </c>
      <c r="AF9" s="27" t="str">
        <f>IF(HLOOKUP('レシピ表'!AF$2,'原料毎栄養価表'!$F$2:$WJ$62,ROW(),0)*('レシピ表'!AF$3/HLOOKUP('レシピ表'!AF$2,'原料毎栄養価表'!$F$2:$WJ$62,3,0))&lt;&gt;0, HLOOKUP('レシピ表'!AF$2,'原料毎栄養価表'!$F$2:$WJ$62,ROW(),0)*('レシピ表'!AF$3/HLOOKUP('レシピ表'!AF$2,'原料毎栄養価表'!$F$2:$WJ$62,3,0)),"-")</f>
        <v>-</v>
      </c>
      <c r="AG9" s="27" t="str">
        <f>IF(HLOOKUP('レシピ表'!AG$2,'原料毎栄養価表'!$F$2:$WJ$62,ROW(),0)*('レシピ表'!AG$3/HLOOKUP('レシピ表'!AG$2,'原料毎栄養価表'!$F$2:$WJ$62,3,0))&lt;&gt;0, HLOOKUP('レシピ表'!AG$2,'原料毎栄養価表'!$F$2:$WJ$62,ROW(),0)*('レシピ表'!AG$3/HLOOKUP('レシピ表'!AG$2,'原料毎栄養価表'!$F$2:$WJ$62,3,0)),"-")</f>
        <v>-</v>
      </c>
      <c r="AH9" s="27" t="str">
        <f>IF(HLOOKUP('レシピ表'!AH$2,'原料毎栄養価表'!$F$2:$WJ$62,ROW(),0)*('レシピ表'!AH$3/HLOOKUP('レシピ表'!AH$2,'原料毎栄養価表'!$F$2:$WJ$62,3,0))&lt;&gt;0, HLOOKUP('レシピ表'!AH$2,'原料毎栄養価表'!$F$2:$WJ$62,ROW(),0)*('レシピ表'!AH$3/HLOOKUP('レシピ表'!AH$2,'原料毎栄養価表'!$F$2:$WJ$62,3,0)),"-")</f>
        <v>-</v>
      </c>
      <c r="AI9" s="27" t="str">
        <f>IF(HLOOKUP('レシピ表'!AI$2,'原料毎栄養価表'!$F$2:$WJ$62,ROW(),0)*('レシピ表'!AI$3/HLOOKUP('レシピ表'!AI$2,'原料毎栄養価表'!$F$2:$WJ$62,3,0))&lt;&gt;0, HLOOKUP('レシピ表'!AI$2,'原料毎栄養価表'!$F$2:$WJ$62,ROW(),0)*('レシピ表'!AI$3/HLOOKUP('レシピ表'!AI$2,'原料毎栄養価表'!$F$2:$WJ$62,3,0)),"-")</f>
        <v>-</v>
      </c>
      <c r="AJ9" s="27" t="str">
        <f>IF(HLOOKUP('レシピ表'!AJ$2,'原料毎栄養価表'!$F$2:$WJ$62,ROW(),0)*('レシピ表'!AJ$3/HLOOKUP('レシピ表'!AJ$2,'原料毎栄養価表'!$F$2:$WJ$62,3,0))&lt;&gt;0, HLOOKUP('レシピ表'!AJ$2,'原料毎栄養価表'!$F$2:$WJ$62,ROW(),0)*('レシピ表'!AJ$3/HLOOKUP('レシピ表'!AJ$2,'原料毎栄養価表'!$F$2:$WJ$62,3,0)),"-")</f>
        <v>-</v>
      </c>
      <c r="AK9" s="27" t="str">
        <f>IF(HLOOKUP('レシピ表'!AK$2,'原料毎栄養価表'!$F$2:$WJ$62,ROW(),0)*('レシピ表'!AK$3/HLOOKUP('レシピ表'!AK$2,'原料毎栄養価表'!$F$2:$WJ$62,3,0))&lt;&gt;0, HLOOKUP('レシピ表'!AK$2,'原料毎栄養価表'!$F$2:$WJ$62,ROW(),0)*('レシピ表'!AK$3/HLOOKUP('レシピ表'!AK$2,'原料毎栄養価表'!$F$2:$WJ$62,3,0)),"-")</f>
        <v>-</v>
      </c>
      <c r="AL9" s="27" t="str">
        <f>IF(HLOOKUP('レシピ表'!AL$2,'原料毎栄養価表'!$F$2:$WJ$62,ROW(),0)*('レシピ表'!AL$3/HLOOKUP('レシピ表'!AL$2,'原料毎栄養価表'!$F$2:$WJ$62,3,0))&lt;&gt;0, HLOOKUP('レシピ表'!AL$2,'原料毎栄養価表'!$F$2:$WJ$62,ROW(),0)*('レシピ表'!AL$3/HLOOKUP('レシピ表'!AL$2,'原料毎栄養価表'!$F$2:$WJ$62,3,0)),"-")</f>
        <v>-</v>
      </c>
      <c r="AM9" s="27" t="str">
        <f>IF(HLOOKUP('レシピ表'!AM$2,'原料毎栄養価表'!$F$2:$WJ$62,ROW(),0)*('レシピ表'!AM$3/HLOOKUP('レシピ表'!AM$2,'原料毎栄養価表'!$F$2:$WJ$62,3,0))&lt;&gt;0, HLOOKUP('レシピ表'!AM$2,'原料毎栄養価表'!$F$2:$WJ$62,ROW(),0)*('レシピ表'!AM$3/HLOOKUP('レシピ表'!AM$2,'原料毎栄養価表'!$F$2:$WJ$62,3,0)),"-")</f>
        <v>-</v>
      </c>
      <c r="AN9" s="27" t="str">
        <f>IF(HLOOKUP('レシピ表'!AN$2,'原料毎栄養価表'!$F$2:$WJ$62,ROW(),0)*('レシピ表'!AN$3/HLOOKUP('レシピ表'!AN$2,'原料毎栄養価表'!$F$2:$WJ$62,3,0))&lt;&gt;0, HLOOKUP('レシピ表'!AN$2,'原料毎栄養価表'!$F$2:$WJ$62,ROW(),0)*('レシピ表'!AN$3/HLOOKUP('レシピ表'!AN$2,'原料毎栄養価表'!$F$2:$WJ$62,3,0)),"-")</f>
        <v>-</v>
      </c>
      <c r="AO9" s="27" t="str">
        <f>IF(HLOOKUP('レシピ表'!AO$2,'原料毎栄養価表'!$F$2:$WJ$62,ROW(),0)*('レシピ表'!AO$3/HLOOKUP('レシピ表'!AO$2,'原料毎栄養価表'!$F$2:$WJ$62,3,0))&lt;&gt;0, HLOOKUP('レシピ表'!AO$2,'原料毎栄養価表'!$F$2:$WJ$62,ROW(),0)*('レシピ表'!AO$3/HLOOKUP('レシピ表'!AO$2,'原料毎栄養価表'!$F$2:$WJ$62,3,0)),"-")</f>
        <v>-</v>
      </c>
      <c r="AP9" s="27" t="str">
        <f>IF(HLOOKUP('レシピ表'!AP$2,'原料毎栄養価表'!$F$2:$WJ$62,ROW(),0)*('レシピ表'!AP$3/HLOOKUP('レシピ表'!AP$2,'原料毎栄養価表'!$F$2:$WJ$62,3,0))&lt;&gt;0, HLOOKUP('レシピ表'!AP$2,'原料毎栄養価表'!$F$2:$WJ$62,ROW(),0)*('レシピ表'!AP$3/HLOOKUP('レシピ表'!AP$2,'原料毎栄養価表'!$F$2:$WJ$62,3,0)),"-")</f>
        <v>-</v>
      </c>
      <c r="AQ9" s="27" t="str">
        <f>IF(HLOOKUP('レシピ表'!AQ$2,'原料毎栄養価表'!$F$2:$WJ$62,ROW(),0)*('レシピ表'!AQ$3/HLOOKUP('レシピ表'!AQ$2,'原料毎栄養価表'!$F$2:$WJ$62,3,0))&lt;&gt;0, HLOOKUP('レシピ表'!AQ$2,'原料毎栄養価表'!$F$2:$WJ$62,ROW(),0)*('レシピ表'!AQ$3/HLOOKUP('レシピ表'!AQ$2,'原料毎栄養価表'!$F$2:$WJ$62,3,0)),"-")</f>
        <v>-</v>
      </c>
      <c r="AR9" s="27" t="str">
        <f>IF(HLOOKUP('レシピ表'!AR$2,'原料毎栄養価表'!$F$2:$WJ$62,ROW(),0)*('レシピ表'!AR$3/HLOOKUP('レシピ表'!AR$2,'原料毎栄養価表'!$F$2:$WJ$62,3,0))&lt;&gt;0, HLOOKUP('レシピ表'!AR$2,'原料毎栄養価表'!$F$2:$WJ$62,ROW(),0)*('レシピ表'!AR$3/HLOOKUP('レシピ表'!AR$2,'原料毎栄養価表'!$F$2:$WJ$62,3,0)),"-")</f>
        <v>-</v>
      </c>
      <c r="AS9" s="27" t="str">
        <f>IF(HLOOKUP('レシピ表'!AS$2,'原料毎栄養価表'!$F$2:$WJ$62,ROW(),0)*('レシピ表'!AS$3/HLOOKUP('レシピ表'!AS$2,'原料毎栄養価表'!$F$2:$WJ$62,3,0))&lt;&gt;0, HLOOKUP('レシピ表'!AS$2,'原料毎栄養価表'!$F$2:$WJ$62,ROW(),0)*('レシピ表'!AS$3/HLOOKUP('レシピ表'!AS$2,'原料毎栄養価表'!$F$2:$WJ$62,3,0)),"-")</f>
        <v>-</v>
      </c>
      <c r="AT9" s="27" t="str">
        <f>IF(HLOOKUP('レシピ表'!AT$2,'原料毎栄養価表'!$F$2:$WJ$62,ROW(),0)*('レシピ表'!AT$3/HLOOKUP('レシピ表'!AT$2,'原料毎栄養価表'!$F$2:$WJ$62,3,0))&lt;&gt;0, HLOOKUP('レシピ表'!AT$2,'原料毎栄養価表'!$F$2:$WJ$62,ROW(),0)*('レシピ表'!AT$3/HLOOKUP('レシピ表'!AT$2,'原料毎栄養価表'!$F$2:$WJ$62,3,0)),"-")</f>
        <v>-</v>
      </c>
    </row>
    <row r="10" ht="13.5" customHeight="1">
      <c r="A10" s="1"/>
      <c r="B10" s="13"/>
      <c r="C10" s="13" t="s">
        <v>76</v>
      </c>
      <c r="D10" s="13" t="s">
        <v>77</v>
      </c>
      <c r="E10" s="13" t="s">
        <v>61</v>
      </c>
      <c r="F10" s="27">
        <f>SUM('レシピ表'!I10:ZP10)</f>
        <v>4.7345</v>
      </c>
      <c r="G10" s="30"/>
      <c r="H10" s="31" t="str">
        <f>IFERROR('レシピ表'!$F10/HLOOKUP('レシピ表'!H$1,'必要栄養価表'!$F$4:$X$62,ROW()-1,0)*100,"-")</f>
        <v>-</v>
      </c>
      <c r="I10" s="27">
        <f>IF(HLOOKUP('レシピ表'!I$2,'原料毎栄養価表'!$F$2:$WJ$62,ROW(),0)*('レシピ表'!I$3/HLOOKUP('レシピ表'!I$2,'原料毎栄養価表'!$F$2:$WJ$62,3,0))&lt;&gt;0, HLOOKUP('レシピ表'!I$2,'原料毎栄養価表'!$F$2:$WJ$62,ROW(),0)*('レシピ表'!I$3/HLOOKUP('レシピ表'!I$2,'原料毎栄養価表'!$F$2:$WJ$62,3,0)),"-")</f>
        <v>0.353</v>
      </c>
      <c r="J10" s="27">
        <f>IF(HLOOKUP('レシピ表'!J$2,'原料毎栄養価表'!$F$2:$WJ$62,ROW(),0)*('レシピ表'!J$3/HLOOKUP('レシピ表'!J$2,'原料毎栄養価表'!$F$2:$WJ$62,3,0))&lt;&gt;0, HLOOKUP('レシピ表'!J$2,'原料毎栄養価表'!$F$2:$WJ$62,ROW(),0)*('レシピ表'!J$3/HLOOKUP('レシピ表'!J$2,'原料毎栄養価表'!$F$2:$WJ$62,3,0)),"-")</f>
        <v>3.43</v>
      </c>
      <c r="K10" s="27">
        <f>IF(HLOOKUP('レシピ表'!K$2,'原料毎栄養価表'!$F$2:$WJ$62,ROW(),0)*('レシピ表'!K$3/HLOOKUP('レシピ表'!K$2,'原料毎栄養価表'!$F$2:$WJ$62,3,0))&lt;&gt;0, HLOOKUP('レシピ表'!K$2,'原料毎栄養価表'!$F$2:$WJ$62,ROW(),0)*('レシピ表'!K$3/HLOOKUP('レシピ表'!K$2,'原料毎栄養価表'!$F$2:$WJ$62,3,0)),"-")</f>
        <v>0.062</v>
      </c>
      <c r="L10" s="27" t="str">
        <f>IF(HLOOKUP('レシピ表'!L$2,'原料毎栄養価表'!$F$2:$WJ$62,ROW(),0)*('レシピ表'!L$3/HLOOKUP('レシピ表'!L$2,'原料毎栄養価表'!$F$2:$WJ$62,3,0))&lt;&gt;0, HLOOKUP('レシピ表'!L$2,'原料毎栄養価表'!$F$2:$WJ$62,ROW(),0)*('レシピ表'!L$3/HLOOKUP('レシピ表'!L$2,'原料毎栄養価表'!$F$2:$WJ$62,3,0)),"-")</f>
        <v>-</v>
      </c>
      <c r="M10" s="27" t="str">
        <f>IF(HLOOKUP('レシピ表'!M$2,'原料毎栄養価表'!$F$2:$WJ$62,ROW(),0)*('レシピ表'!M$3/HLOOKUP('レシピ表'!M$2,'原料毎栄養価表'!$F$2:$WJ$62,3,0))&lt;&gt;0, HLOOKUP('レシピ表'!M$2,'原料毎栄養価表'!$F$2:$WJ$62,ROW(),0)*('レシピ表'!M$3/HLOOKUP('レシピ表'!M$2,'原料毎栄養価表'!$F$2:$WJ$62,3,0)),"-")</f>
        <v>-</v>
      </c>
      <c r="N10" s="27">
        <f>IF(HLOOKUP('レシピ表'!N$2,'原料毎栄養価表'!$F$2:$WJ$62,ROW(),0)*('レシピ表'!N$3/HLOOKUP('レシピ表'!N$2,'原料毎栄養価表'!$F$2:$WJ$62,3,0))&lt;&gt;0, HLOOKUP('レシピ表'!N$2,'原料毎栄養価表'!$F$2:$WJ$62,ROW(),0)*('レシピ表'!N$3/HLOOKUP('レシピ表'!N$2,'原料毎栄養価表'!$F$2:$WJ$62,3,0)),"-")</f>
        <v>0.5175</v>
      </c>
      <c r="O10" s="27" t="str">
        <f>IF(HLOOKUP('レシピ表'!O$2,'原料毎栄養価表'!$F$2:$WJ$62,ROW(),0)*('レシピ表'!O$3/HLOOKUP('レシピ表'!O$2,'原料毎栄養価表'!$F$2:$WJ$62,3,0))&lt;&gt;0, HLOOKUP('レシピ表'!O$2,'原料毎栄養価表'!$F$2:$WJ$62,ROW(),0)*('レシピ表'!O$3/HLOOKUP('レシピ表'!O$2,'原料毎栄養価表'!$F$2:$WJ$62,3,0)),"-")</f>
        <v>-</v>
      </c>
      <c r="P10" s="27" t="str">
        <f>IF(HLOOKUP('レシピ表'!P$2,'原料毎栄養価表'!$F$2:$WJ$62,ROW(),0)*('レシピ表'!P$3/HLOOKUP('レシピ表'!P$2,'原料毎栄養価表'!$F$2:$WJ$62,3,0))&lt;&gt;0, HLOOKUP('レシピ表'!P$2,'原料毎栄養価表'!$F$2:$WJ$62,ROW(),0)*('レシピ表'!P$3/HLOOKUP('レシピ表'!P$2,'原料毎栄養価表'!$F$2:$WJ$62,3,0)),"-")</f>
        <v>-</v>
      </c>
      <c r="Q10" s="27">
        <f>IF(HLOOKUP('レシピ表'!Q$2,'原料毎栄養価表'!$F$2:$WJ$62,ROW(),0)*('レシピ表'!Q$3/HLOOKUP('レシピ表'!Q$2,'原料毎栄養価表'!$F$2:$WJ$62,3,0))&lt;&gt;0, HLOOKUP('レシピ表'!Q$2,'原料毎栄養価表'!$F$2:$WJ$62,ROW(),0)*('レシピ表'!Q$3/HLOOKUP('レシピ表'!Q$2,'原料毎栄養価表'!$F$2:$WJ$62,3,0)),"-")</f>
        <v>0.372</v>
      </c>
      <c r="R10" s="27" t="str">
        <f>IF(HLOOKUP('レシピ表'!R$2,'原料毎栄養価表'!$F$2:$WJ$62,ROW(),0)*('レシピ表'!R$3/HLOOKUP('レシピ表'!R$2,'原料毎栄養価表'!$F$2:$WJ$62,3,0))&lt;&gt;0, HLOOKUP('レシピ表'!R$2,'原料毎栄養価表'!$F$2:$WJ$62,ROW(),0)*('レシピ表'!R$3/HLOOKUP('レシピ表'!R$2,'原料毎栄養価表'!$F$2:$WJ$62,3,0)),"-")</f>
        <v>-</v>
      </c>
      <c r="S10" s="27" t="str">
        <f>IF(HLOOKUP('レシピ表'!S$2,'原料毎栄養価表'!$F$2:$WJ$62,ROW(),0)*('レシピ表'!S$3/HLOOKUP('レシピ表'!S$2,'原料毎栄養価表'!$F$2:$WJ$62,3,0))&lt;&gt;0, HLOOKUP('レシピ表'!S$2,'原料毎栄養価表'!$F$2:$WJ$62,ROW(),0)*('レシピ表'!S$3/HLOOKUP('レシピ表'!S$2,'原料毎栄養価表'!$F$2:$WJ$62,3,0)),"-")</f>
        <v>-</v>
      </c>
      <c r="T10" s="27" t="str">
        <f>IF(HLOOKUP('レシピ表'!T$2,'原料毎栄養価表'!$F$2:$WJ$62,ROW(),0)*('レシピ表'!T$3/HLOOKUP('レシピ表'!T$2,'原料毎栄養価表'!$F$2:$WJ$62,3,0))&lt;&gt;0, HLOOKUP('レシピ表'!T$2,'原料毎栄養価表'!$F$2:$WJ$62,ROW(),0)*('レシピ表'!T$3/HLOOKUP('レシピ表'!T$2,'原料毎栄養価表'!$F$2:$WJ$62,3,0)),"-")</f>
        <v>-</v>
      </c>
      <c r="U10" s="27" t="str">
        <f>IF(HLOOKUP('レシピ表'!U$2,'原料毎栄養価表'!$F$2:$WJ$62,ROW(),0)*('レシピ表'!U$3/HLOOKUP('レシピ表'!U$2,'原料毎栄養価表'!$F$2:$WJ$62,3,0))&lt;&gt;0, HLOOKUP('レシピ表'!U$2,'原料毎栄養価表'!$F$2:$WJ$62,ROW(),0)*('レシピ表'!U$3/HLOOKUP('レシピ表'!U$2,'原料毎栄養価表'!$F$2:$WJ$62,3,0)),"-")</f>
        <v>-</v>
      </c>
      <c r="V10" s="27" t="str">
        <f>IF(HLOOKUP('レシピ表'!V$2,'原料毎栄養価表'!$F$2:$WJ$62,ROW(),0)*('レシピ表'!V$3/HLOOKUP('レシピ表'!V$2,'原料毎栄養価表'!$F$2:$WJ$62,3,0))&lt;&gt;0, HLOOKUP('レシピ表'!V$2,'原料毎栄養価表'!$F$2:$WJ$62,ROW(),0)*('レシピ表'!V$3/HLOOKUP('レシピ表'!V$2,'原料毎栄養価表'!$F$2:$WJ$62,3,0)),"-")</f>
        <v>-</v>
      </c>
      <c r="W10" s="27" t="str">
        <f>IF(HLOOKUP('レシピ表'!W$2,'原料毎栄養価表'!$F$2:$WJ$62,ROW(),0)*('レシピ表'!W$3/HLOOKUP('レシピ表'!W$2,'原料毎栄養価表'!$F$2:$WJ$62,3,0))&lt;&gt;0, HLOOKUP('レシピ表'!W$2,'原料毎栄養価表'!$F$2:$WJ$62,ROW(),0)*('レシピ表'!W$3/HLOOKUP('レシピ表'!W$2,'原料毎栄養価表'!$F$2:$WJ$62,3,0)),"-")</f>
        <v>-</v>
      </c>
      <c r="X10" s="27" t="str">
        <f>IF(HLOOKUP('レシピ表'!X$2,'原料毎栄養価表'!$F$2:$WJ$62,ROW(),0)*('レシピ表'!X$3/HLOOKUP('レシピ表'!X$2,'原料毎栄養価表'!$F$2:$WJ$62,3,0))&lt;&gt;0, HLOOKUP('レシピ表'!X$2,'原料毎栄養価表'!$F$2:$WJ$62,ROW(),0)*('レシピ表'!X$3/HLOOKUP('レシピ表'!X$2,'原料毎栄養価表'!$F$2:$WJ$62,3,0)),"-")</f>
        <v>-</v>
      </c>
      <c r="Y10" s="27" t="str">
        <f>IF(HLOOKUP('レシピ表'!Y$2,'原料毎栄養価表'!$F$2:$WJ$62,ROW(),0)*('レシピ表'!Y$3/HLOOKUP('レシピ表'!Y$2,'原料毎栄養価表'!$F$2:$WJ$62,3,0))&lt;&gt;0, HLOOKUP('レシピ表'!Y$2,'原料毎栄養価表'!$F$2:$WJ$62,ROW(),0)*('レシピ表'!Y$3/HLOOKUP('レシピ表'!Y$2,'原料毎栄養価表'!$F$2:$WJ$62,3,0)),"-")</f>
        <v>-</v>
      </c>
      <c r="Z10" s="27" t="str">
        <f>IF(HLOOKUP('レシピ表'!Z$2,'原料毎栄養価表'!$F$2:$WJ$62,ROW(),0)*('レシピ表'!Z$3/HLOOKUP('レシピ表'!Z$2,'原料毎栄養価表'!$F$2:$WJ$62,3,0))&lt;&gt;0, HLOOKUP('レシピ表'!Z$2,'原料毎栄養価表'!$F$2:$WJ$62,ROW(),0)*('レシピ表'!Z$3/HLOOKUP('レシピ表'!Z$2,'原料毎栄養価表'!$F$2:$WJ$62,3,0)),"-")</f>
        <v>-</v>
      </c>
      <c r="AA10" s="27" t="str">
        <f>IF(HLOOKUP('レシピ表'!AA$2,'原料毎栄養価表'!$F$2:$WJ$62,ROW(),0)*('レシピ表'!AA$3/HLOOKUP('レシピ表'!AA$2,'原料毎栄養価表'!$F$2:$WJ$62,3,0))&lt;&gt;0, HLOOKUP('レシピ表'!AA$2,'原料毎栄養価表'!$F$2:$WJ$62,ROW(),0)*('レシピ表'!AA$3/HLOOKUP('レシピ表'!AA$2,'原料毎栄養価表'!$F$2:$WJ$62,3,0)),"-")</f>
        <v>-</v>
      </c>
      <c r="AB10" s="27" t="str">
        <f>IF(HLOOKUP('レシピ表'!AB$2,'原料毎栄養価表'!$F$2:$WJ$62,ROW(),0)*('レシピ表'!AB$3/HLOOKUP('レシピ表'!AB$2,'原料毎栄養価表'!$F$2:$WJ$62,3,0))&lt;&gt;0, HLOOKUP('レシピ表'!AB$2,'原料毎栄養価表'!$F$2:$WJ$62,ROW(),0)*('レシピ表'!AB$3/HLOOKUP('レシピ表'!AB$2,'原料毎栄養価表'!$F$2:$WJ$62,3,0)),"-")</f>
        <v>-</v>
      </c>
      <c r="AC10" s="27" t="str">
        <f>IF(HLOOKUP('レシピ表'!AC$2,'原料毎栄養価表'!$F$2:$WJ$62,ROW(),0)*('レシピ表'!AC$3/HLOOKUP('レシピ表'!AC$2,'原料毎栄養価表'!$F$2:$WJ$62,3,0))&lt;&gt;0, HLOOKUP('レシピ表'!AC$2,'原料毎栄養価表'!$F$2:$WJ$62,ROW(),0)*('レシピ表'!AC$3/HLOOKUP('レシピ表'!AC$2,'原料毎栄養価表'!$F$2:$WJ$62,3,0)),"-")</f>
        <v>-</v>
      </c>
      <c r="AD10" s="27" t="str">
        <f>IF(HLOOKUP('レシピ表'!AD$2,'原料毎栄養価表'!$F$2:$WJ$62,ROW(),0)*('レシピ表'!AD$3/HLOOKUP('レシピ表'!AD$2,'原料毎栄養価表'!$F$2:$WJ$62,3,0))&lt;&gt;0, HLOOKUP('レシピ表'!AD$2,'原料毎栄養価表'!$F$2:$WJ$62,ROW(),0)*('レシピ表'!AD$3/HLOOKUP('レシピ表'!AD$2,'原料毎栄養価表'!$F$2:$WJ$62,3,0)),"-")</f>
        <v>-</v>
      </c>
      <c r="AE10" s="27" t="str">
        <f>IF(HLOOKUP('レシピ表'!AE$2,'原料毎栄養価表'!$F$2:$WJ$62,ROW(),0)*('レシピ表'!AE$3/HLOOKUP('レシピ表'!AE$2,'原料毎栄養価表'!$F$2:$WJ$62,3,0))&lt;&gt;0, HLOOKUP('レシピ表'!AE$2,'原料毎栄養価表'!$F$2:$WJ$62,ROW(),0)*('レシピ表'!AE$3/HLOOKUP('レシピ表'!AE$2,'原料毎栄養価表'!$F$2:$WJ$62,3,0)),"-")</f>
        <v>-</v>
      </c>
      <c r="AF10" s="27" t="str">
        <f>IF(HLOOKUP('レシピ表'!AF$2,'原料毎栄養価表'!$F$2:$WJ$62,ROW(),0)*('レシピ表'!AF$3/HLOOKUP('レシピ表'!AF$2,'原料毎栄養価表'!$F$2:$WJ$62,3,0))&lt;&gt;0, HLOOKUP('レシピ表'!AF$2,'原料毎栄養価表'!$F$2:$WJ$62,ROW(),0)*('レシピ表'!AF$3/HLOOKUP('レシピ表'!AF$2,'原料毎栄養価表'!$F$2:$WJ$62,3,0)),"-")</f>
        <v>-</v>
      </c>
      <c r="AG10" s="27" t="str">
        <f>IF(HLOOKUP('レシピ表'!AG$2,'原料毎栄養価表'!$F$2:$WJ$62,ROW(),0)*('レシピ表'!AG$3/HLOOKUP('レシピ表'!AG$2,'原料毎栄養価表'!$F$2:$WJ$62,3,0))&lt;&gt;0, HLOOKUP('レシピ表'!AG$2,'原料毎栄養価表'!$F$2:$WJ$62,ROW(),0)*('レシピ表'!AG$3/HLOOKUP('レシピ表'!AG$2,'原料毎栄養価表'!$F$2:$WJ$62,3,0)),"-")</f>
        <v>-</v>
      </c>
      <c r="AH10" s="27" t="str">
        <f>IF(HLOOKUP('レシピ表'!AH$2,'原料毎栄養価表'!$F$2:$WJ$62,ROW(),0)*('レシピ表'!AH$3/HLOOKUP('レシピ表'!AH$2,'原料毎栄養価表'!$F$2:$WJ$62,3,0))&lt;&gt;0, HLOOKUP('レシピ表'!AH$2,'原料毎栄養価表'!$F$2:$WJ$62,ROW(),0)*('レシピ表'!AH$3/HLOOKUP('レシピ表'!AH$2,'原料毎栄養価表'!$F$2:$WJ$62,3,0)),"-")</f>
        <v>-</v>
      </c>
      <c r="AI10" s="27" t="str">
        <f>IF(HLOOKUP('レシピ表'!AI$2,'原料毎栄養価表'!$F$2:$WJ$62,ROW(),0)*('レシピ表'!AI$3/HLOOKUP('レシピ表'!AI$2,'原料毎栄養価表'!$F$2:$WJ$62,3,0))&lt;&gt;0, HLOOKUP('レシピ表'!AI$2,'原料毎栄養価表'!$F$2:$WJ$62,ROW(),0)*('レシピ表'!AI$3/HLOOKUP('レシピ表'!AI$2,'原料毎栄養価表'!$F$2:$WJ$62,3,0)),"-")</f>
        <v>-</v>
      </c>
      <c r="AJ10" s="27" t="str">
        <f>IF(HLOOKUP('レシピ表'!AJ$2,'原料毎栄養価表'!$F$2:$WJ$62,ROW(),0)*('レシピ表'!AJ$3/HLOOKUP('レシピ表'!AJ$2,'原料毎栄養価表'!$F$2:$WJ$62,3,0))&lt;&gt;0, HLOOKUP('レシピ表'!AJ$2,'原料毎栄養価表'!$F$2:$WJ$62,ROW(),0)*('レシピ表'!AJ$3/HLOOKUP('レシピ表'!AJ$2,'原料毎栄養価表'!$F$2:$WJ$62,3,0)),"-")</f>
        <v>-</v>
      </c>
      <c r="AK10" s="27" t="str">
        <f>IF(HLOOKUP('レシピ表'!AK$2,'原料毎栄養価表'!$F$2:$WJ$62,ROW(),0)*('レシピ表'!AK$3/HLOOKUP('レシピ表'!AK$2,'原料毎栄養価表'!$F$2:$WJ$62,3,0))&lt;&gt;0, HLOOKUP('レシピ表'!AK$2,'原料毎栄養価表'!$F$2:$WJ$62,ROW(),0)*('レシピ表'!AK$3/HLOOKUP('レシピ表'!AK$2,'原料毎栄養価表'!$F$2:$WJ$62,3,0)),"-")</f>
        <v>-</v>
      </c>
      <c r="AL10" s="27" t="str">
        <f>IF(HLOOKUP('レシピ表'!AL$2,'原料毎栄養価表'!$F$2:$WJ$62,ROW(),0)*('レシピ表'!AL$3/HLOOKUP('レシピ表'!AL$2,'原料毎栄養価表'!$F$2:$WJ$62,3,0))&lt;&gt;0, HLOOKUP('レシピ表'!AL$2,'原料毎栄養価表'!$F$2:$WJ$62,ROW(),0)*('レシピ表'!AL$3/HLOOKUP('レシピ表'!AL$2,'原料毎栄養価表'!$F$2:$WJ$62,3,0)),"-")</f>
        <v>-</v>
      </c>
      <c r="AM10" s="27" t="str">
        <f>IF(HLOOKUP('レシピ表'!AM$2,'原料毎栄養価表'!$F$2:$WJ$62,ROW(),0)*('レシピ表'!AM$3/HLOOKUP('レシピ表'!AM$2,'原料毎栄養価表'!$F$2:$WJ$62,3,0))&lt;&gt;0, HLOOKUP('レシピ表'!AM$2,'原料毎栄養価表'!$F$2:$WJ$62,ROW(),0)*('レシピ表'!AM$3/HLOOKUP('レシピ表'!AM$2,'原料毎栄養価表'!$F$2:$WJ$62,3,0)),"-")</f>
        <v>-</v>
      </c>
      <c r="AN10" s="27" t="str">
        <f>IF(HLOOKUP('レシピ表'!AN$2,'原料毎栄養価表'!$F$2:$WJ$62,ROW(),0)*('レシピ表'!AN$3/HLOOKUP('レシピ表'!AN$2,'原料毎栄養価表'!$F$2:$WJ$62,3,0))&lt;&gt;0, HLOOKUP('レシピ表'!AN$2,'原料毎栄養価表'!$F$2:$WJ$62,ROW(),0)*('レシピ表'!AN$3/HLOOKUP('レシピ表'!AN$2,'原料毎栄養価表'!$F$2:$WJ$62,3,0)),"-")</f>
        <v>-</v>
      </c>
      <c r="AO10" s="27" t="str">
        <f>IF(HLOOKUP('レシピ表'!AO$2,'原料毎栄養価表'!$F$2:$WJ$62,ROW(),0)*('レシピ表'!AO$3/HLOOKUP('レシピ表'!AO$2,'原料毎栄養価表'!$F$2:$WJ$62,3,0))&lt;&gt;0, HLOOKUP('レシピ表'!AO$2,'原料毎栄養価表'!$F$2:$WJ$62,ROW(),0)*('レシピ表'!AO$3/HLOOKUP('レシピ表'!AO$2,'原料毎栄養価表'!$F$2:$WJ$62,3,0)),"-")</f>
        <v>-</v>
      </c>
      <c r="AP10" s="27" t="str">
        <f>IF(HLOOKUP('レシピ表'!AP$2,'原料毎栄養価表'!$F$2:$WJ$62,ROW(),0)*('レシピ表'!AP$3/HLOOKUP('レシピ表'!AP$2,'原料毎栄養価表'!$F$2:$WJ$62,3,0))&lt;&gt;0, HLOOKUP('レシピ表'!AP$2,'原料毎栄養価表'!$F$2:$WJ$62,ROW(),0)*('レシピ表'!AP$3/HLOOKUP('レシピ表'!AP$2,'原料毎栄養価表'!$F$2:$WJ$62,3,0)),"-")</f>
        <v>-</v>
      </c>
      <c r="AQ10" s="27" t="str">
        <f>IF(HLOOKUP('レシピ表'!AQ$2,'原料毎栄養価表'!$F$2:$WJ$62,ROW(),0)*('レシピ表'!AQ$3/HLOOKUP('レシピ表'!AQ$2,'原料毎栄養価表'!$F$2:$WJ$62,3,0))&lt;&gt;0, HLOOKUP('レシピ表'!AQ$2,'原料毎栄養価表'!$F$2:$WJ$62,ROW(),0)*('レシピ表'!AQ$3/HLOOKUP('レシピ表'!AQ$2,'原料毎栄養価表'!$F$2:$WJ$62,3,0)),"-")</f>
        <v>-</v>
      </c>
      <c r="AR10" s="27" t="str">
        <f>IF(HLOOKUP('レシピ表'!AR$2,'原料毎栄養価表'!$F$2:$WJ$62,ROW(),0)*('レシピ表'!AR$3/HLOOKUP('レシピ表'!AR$2,'原料毎栄養価表'!$F$2:$WJ$62,3,0))&lt;&gt;0, HLOOKUP('レシピ表'!AR$2,'原料毎栄養価表'!$F$2:$WJ$62,ROW(),0)*('レシピ表'!AR$3/HLOOKUP('レシピ表'!AR$2,'原料毎栄養価表'!$F$2:$WJ$62,3,0)),"-")</f>
        <v>-</v>
      </c>
      <c r="AS10" s="27" t="str">
        <f>IF(HLOOKUP('レシピ表'!AS$2,'原料毎栄養価表'!$F$2:$WJ$62,ROW(),0)*('レシピ表'!AS$3/HLOOKUP('レシピ表'!AS$2,'原料毎栄養価表'!$F$2:$WJ$62,3,0))&lt;&gt;0, HLOOKUP('レシピ表'!AS$2,'原料毎栄養価表'!$F$2:$WJ$62,ROW(),0)*('レシピ表'!AS$3/HLOOKUP('レシピ表'!AS$2,'原料毎栄養価表'!$F$2:$WJ$62,3,0)),"-")</f>
        <v>-</v>
      </c>
      <c r="AT10" s="27" t="str">
        <f>IF(HLOOKUP('レシピ表'!AT$2,'原料毎栄養価表'!$F$2:$WJ$62,ROW(),0)*('レシピ表'!AT$3/HLOOKUP('レシピ表'!AT$2,'原料毎栄養価表'!$F$2:$WJ$62,3,0))&lt;&gt;0, HLOOKUP('レシピ表'!AT$2,'原料毎栄養価表'!$F$2:$WJ$62,ROW(),0)*('レシピ表'!AT$3/HLOOKUP('レシピ表'!AT$2,'原料毎栄養価表'!$F$2:$WJ$62,3,0)),"-")</f>
        <v>-</v>
      </c>
    </row>
    <row r="11" ht="13.5" customHeight="1">
      <c r="A11" s="1"/>
      <c r="B11" s="13"/>
      <c r="C11" s="13" t="s">
        <v>78</v>
      </c>
      <c r="D11" s="13" t="s">
        <v>79</v>
      </c>
      <c r="E11" s="13" t="s">
        <v>61</v>
      </c>
      <c r="F11" s="27">
        <f>SUM('レシピ表'!I11:ZP11)</f>
        <v>9.9514</v>
      </c>
      <c r="G11" s="30"/>
      <c r="H11" s="31" t="str">
        <f>IFERROR('レシピ表'!$F11/HLOOKUP('レシピ表'!H$1,'必要栄養価表'!$F$4:$X$62,ROW()-1,0)*100,"-")</f>
        <v>-</v>
      </c>
      <c r="I11" s="27">
        <f>IF(HLOOKUP('レシピ表'!I$2,'原料毎栄養価表'!$F$2:$WJ$62,ROW(),0)*('レシピ表'!I$3/HLOOKUP('レシピ表'!I$2,'原料毎栄養価表'!$F$2:$WJ$62,3,0))&lt;&gt;0, HLOOKUP('レシピ表'!I$2,'原料毎栄養価表'!$F$2:$WJ$62,ROW(),0)*('レシピ表'!I$3/HLOOKUP('レシピ表'!I$2,'原料毎栄養価表'!$F$2:$WJ$62,3,0)),"-")</f>
        <v>3.0045</v>
      </c>
      <c r="J11" s="27">
        <f>IF(HLOOKUP('レシピ表'!J$2,'原料毎栄養価表'!$F$2:$WJ$62,ROW(),0)*('レシピ表'!J$3/HLOOKUP('レシピ表'!J$2,'原料毎栄養価表'!$F$2:$WJ$62,3,0))&lt;&gt;0, HLOOKUP('レシピ表'!J$2,'原料毎栄養価表'!$F$2:$WJ$62,ROW(),0)*('レシピ表'!J$3/HLOOKUP('レシピ表'!J$2,'原料毎栄養価表'!$F$2:$WJ$62,3,0)),"-")</f>
        <v>5.61</v>
      </c>
      <c r="K11" s="27">
        <f>IF(HLOOKUP('レシピ表'!K$2,'原料毎栄養価表'!$F$2:$WJ$62,ROW(),0)*('レシピ表'!K$3/HLOOKUP('レシピ表'!K$2,'原料毎栄養価表'!$F$2:$WJ$62,3,0))&lt;&gt;0, HLOOKUP('レシピ表'!K$2,'原料毎栄養価表'!$F$2:$WJ$62,ROW(),0)*('レシピ表'!K$3/HLOOKUP('レシピ表'!K$2,'原料毎栄養価表'!$F$2:$WJ$62,3,0)),"-")</f>
        <v>0.025</v>
      </c>
      <c r="L11" s="27" t="str">
        <f>IF(HLOOKUP('レシピ表'!L$2,'原料毎栄養価表'!$F$2:$WJ$62,ROW(),0)*('レシピ表'!L$3/HLOOKUP('レシピ表'!L$2,'原料毎栄養価表'!$F$2:$WJ$62,3,0))&lt;&gt;0, HLOOKUP('レシピ表'!L$2,'原料毎栄養価表'!$F$2:$WJ$62,ROW(),0)*('レシピ表'!L$3/HLOOKUP('レシピ表'!L$2,'原料毎栄養価表'!$F$2:$WJ$62,3,0)),"-")</f>
        <v>-</v>
      </c>
      <c r="M11" s="27" t="str">
        <f>IF(HLOOKUP('レシピ表'!M$2,'原料毎栄養価表'!$F$2:$WJ$62,ROW(),0)*('レシピ表'!M$3/HLOOKUP('レシピ表'!M$2,'原料毎栄養価表'!$F$2:$WJ$62,3,0))&lt;&gt;0, HLOOKUP('レシピ表'!M$2,'原料毎栄養価表'!$F$2:$WJ$62,ROW(),0)*('レシピ表'!M$3/HLOOKUP('レシピ表'!M$2,'原料毎栄養価表'!$F$2:$WJ$62,3,0)),"-")</f>
        <v>-</v>
      </c>
      <c r="N11" s="27">
        <f>IF(HLOOKUP('レシピ表'!N$2,'原料毎栄養価表'!$F$2:$WJ$62,ROW(),0)*('レシピ表'!N$3/HLOOKUP('レシピ表'!N$2,'原料毎栄養価表'!$F$2:$WJ$62,3,0))&lt;&gt;0, HLOOKUP('レシピ表'!N$2,'原料毎栄養価表'!$F$2:$WJ$62,ROW(),0)*('レシピ表'!N$3/HLOOKUP('レシピ表'!N$2,'原料毎栄養価表'!$F$2:$WJ$62,3,0)),"-")</f>
        <v>1.1055</v>
      </c>
      <c r="O11" s="27" t="str">
        <f>IF(HLOOKUP('レシピ表'!O$2,'原料毎栄養価表'!$F$2:$WJ$62,ROW(),0)*('レシピ表'!O$3/HLOOKUP('レシピ表'!O$2,'原料毎栄養価表'!$F$2:$WJ$62,3,0))&lt;&gt;0, HLOOKUP('レシピ表'!O$2,'原料毎栄養価表'!$F$2:$WJ$62,ROW(),0)*('レシピ表'!O$3/HLOOKUP('レシピ表'!O$2,'原料毎栄養価表'!$F$2:$WJ$62,3,0)),"-")</f>
        <v>-</v>
      </c>
      <c r="P11" s="27" t="str">
        <f>IF(HLOOKUP('レシピ表'!P$2,'原料毎栄養価表'!$F$2:$WJ$62,ROW(),0)*('レシピ表'!P$3/HLOOKUP('レシピ表'!P$2,'原料毎栄養価表'!$F$2:$WJ$62,3,0))&lt;&gt;0, HLOOKUP('レシピ表'!P$2,'原料毎栄養価表'!$F$2:$WJ$62,ROW(),0)*('レシピ表'!P$3/HLOOKUP('レシピ表'!P$2,'原料毎栄養価表'!$F$2:$WJ$62,3,0)),"-")</f>
        <v>-</v>
      </c>
      <c r="Q11" s="27">
        <f>IF(HLOOKUP('レシピ表'!Q$2,'原料毎栄養価表'!$F$2:$WJ$62,ROW(),0)*('レシピ表'!Q$3/HLOOKUP('レシピ表'!Q$2,'原料毎栄養価表'!$F$2:$WJ$62,3,0))&lt;&gt;0, HLOOKUP('レシピ表'!Q$2,'原料毎栄養価表'!$F$2:$WJ$62,ROW(),0)*('レシピ表'!Q$3/HLOOKUP('レシピ表'!Q$2,'原料毎栄養価表'!$F$2:$WJ$62,3,0)),"-")</f>
        <v>0.2064</v>
      </c>
      <c r="R11" s="27" t="str">
        <f>IF(HLOOKUP('レシピ表'!R$2,'原料毎栄養価表'!$F$2:$WJ$62,ROW(),0)*('レシピ表'!R$3/HLOOKUP('レシピ表'!R$2,'原料毎栄養価表'!$F$2:$WJ$62,3,0))&lt;&gt;0, HLOOKUP('レシピ表'!R$2,'原料毎栄養価表'!$F$2:$WJ$62,ROW(),0)*('レシピ表'!R$3/HLOOKUP('レシピ表'!R$2,'原料毎栄養価表'!$F$2:$WJ$62,3,0)),"-")</f>
        <v>-</v>
      </c>
      <c r="S11" s="27" t="str">
        <f>IF(HLOOKUP('レシピ表'!S$2,'原料毎栄養価表'!$F$2:$WJ$62,ROW(),0)*('レシピ表'!S$3/HLOOKUP('レシピ表'!S$2,'原料毎栄養価表'!$F$2:$WJ$62,3,0))&lt;&gt;0, HLOOKUP('レシピ表'!S$2,'原料毎栄養価表'!$F$2:$WJ$62,ROW(),0)*('レシピ表'!S$3/HLOOKUP('レシピ表'!S$2,'原料毎栄養価表'!$F$2:$WJ$62,3,0)),"-")</f>
        <v>-</v>
      </c>
      <c r="T11" s="27" t="str">
        <f>IF(HLOOKUP('レシピ表'!T$2,'原料毎栄養価表'!$F$2:$WJ$62,ROW(),0)*('レシピ表'!T$3/HLOOKUP('レシピ表'!T$2,'原料毎栄養価表'!$F$2:$WJ$62,3,0))&lt;&gt;0, HLOOKUP('レシピ表'!T$2,'原料毎栄養価表'!$F$2:$WJ$62,ROW(),0)*('レシピ表'!T$3/HLOOKUP('レシピ表'!T$2,'原料毎栄養価表'!$F$2:$WJ$62,3,0)),"-")</f>
        <v>-</v>
      </c>
      <c r="U11" s="27" t="str">
        <f>IF(HLOOKUP('レシピ表'!U$2,'原料毎栄養価表'!$F$2:$WJ$62,ROW(),0)*('レシピ表'!U$3/HLOOKUP('レシピ表'!U$2,'原料毎栄養価表'!$F$2:$WJ$62,3,0))&lt;&gt;0, HLOOKUP('レシピ表'!U$2,'原料毎栄養価表'!$F$2:$WJ$62,ROW(),0)*('レシピ表'!U$3/HLOOKUP('レシピ表'!U$2,'原料毎栄養価表'!$F$2:$WJ$62,3,0)),"-")</f>
        <v>-</v>
      </c>
      <c r="V11" s="27" t="str">
        <f>IF(HLOOKUP('レシピ表'!V$2,'原料毎栄養価表'!$F$2:$WJ$62,ROW(),0)*('レシピ表'!V$3/HLOOKUP('レシピ表'!V$2,'原料毎栄養価表'!$F$2:$WJ$62,3,0))&lt;&gt;0, HLOOKUP('レシピ表'!V$2,'原料毎栄養価表'!$F$2:$WJ$62,ROW(),0)*('レシピ表'!V$3/HLOOKUP('レシピ表'!V$2,'原料毎栄養価表'!$F$2:$WJ$62,3,0)),"-")</f>
        <v>-</v>
      </c>
      <c r="W11" s="27" t="str">
        <f>IF(HLOOKUP('レシピ表'!W$2,'原料毎栄養価表'!$F$2:$WJ$62,ROW(),0)*('レシピ表'!W$3/HLOOKUP('レシピ表'!W$2,'原料毎栄養価表'!$F$2:$WJ$62,3,0))&lt;&gt;0, HLOOKUP('レシピ表'!W$2,'原料毎栄養価表'!$F$2:$WJ$62,ROW(),0)*('レシピ表'!W$3/HLOOKUP('レシピ表'!W$2,'原料毎栄養価表'!$F$2:$WJ$62,3,0)),"-")</f>
        <v>-</v>
      </c>
      <c r="X11" s="27" t="str">
        <f>IF(HLOOKUP('レシピ表'!X$2,'原料毎栄養価表'!$F$2:$WJ$62,ROW(),0)*('レシピ表'!X$3/HLOOKUP('レシピ表'!X$2,'原料毎栄養価表'!$F$2:$WJ$62,3,0))&lt;&gt;0, HLOOKUP('レシピ表'!X$2,'原料毎栄養価表'!$F$2:$WJ$62,ROW(),0)*('レシピ表'!X$3/HLOOKUP('レシピ表'!X$2,'原料毎栄養価表'!$F$2:$WJ$62,3,0)),"-")</f>
        <v>-</v>
      </c>
      <c r="Y11" s="27" t="str">
        <f>IF(HLOOKUP('レシピ表'!Y$2,'原料毎栄養価表'!$F$2:$WJ$62,ROW(),0)*('レシピ表'!Y$3/HLOOKUP('レシピ表'!Y$2,'原料毎栄養価表'!$F$2:$WJ$62,3,0))&lt;&gt;0, HLOOKUP('レシピ表'!Y$2,'原料毎栄養価表'!$F$2:$WJ$62,ROW(),0)*('レシピ表'!Y$3/HLOOKUP('レシピ表'!Y$2,'原料毎栄養価表'!$F$2:$WJ$62,3,0)),"-")</f>
        <v>-</v>
      </c>
      <c r="Z11" s="27" t="str">
        <f>IF(HLOOKUP('レシピ表'!Z$2,'原料毎栄養価表'!$F$2:$WJ$62,ROW(),0)*('レシピ表'!Z$3/HLOOKUP('レシピ表'!Z$2,'原料毎栄養価表'!$F$2:$WJ$62,3,0))&lt;&gt;0, HLOOKUP('レシピ表'!Z$2,'原料毎栄養価表'!$F$2:$WJ$62,ROW(),0)*('レシピ表'!Z$3/HLOOKUP('レシピ表'!Z$2,'原料毎栄養価表'!$F$2:$WJ$62,3,0)),"-")</f>
        <v>-</v>
      </c>
      <c r="AA11" s="27" t="str">
        <f>IF(HLOOKUP('レシピ表'!AA$2,'原料毎栄養価表'!$F$2:$WJ$62,ROW(),0)*('レシピ表'!AA$3/HLOOKUP('レシピ表'!AA$2,'原料毎栄養価表'!$F$2:$WJ$62,3,0))&lt;&gt;0, HLOOKUP('レシピ表'!AA$2,'原料毎栄養価表'!$F$2:$WJ$62,ROW(),0)*('レシピ表'!AA$3/HLOOKUP('レシピ表'!AA$2,'原料毎栄養価表'!$F$2:$WJ$62,3,0)),"-")</f>
        <v>-</v>
      </c>
      <c r="AB11" s="27" t="str">
        <f>IF(HLOOKUP('レシピ表'!AB$2,'原料毎栄養価表'!$F$2:$WJ$62,ROW(),0)*('レシピ表'!AB$3/HLOOKUP('レシピ表'!AB$2,'原料毎栄養価表'!$F$2:$WJ$62,3,0))&lt;&gt;0, HLOOKUP('レシピ表'!AB$2,'原料毎栄養価表'!$F$2:$WJ$62,ROW(),0)*('レシピ表'!AB$3/HLOOKUP('レシピ表'!AB$2,'原料毎栄養価表'!$F$2:$WJ$62,3,0)),"-")</f>
        <v>-</v>
      </c>
      <c r="AC11" s="27" t="str">
        <f>IF(HLOOKUP('レシピ表'!AC$2,'原料毎栄養価表'!$F$2:$WJ$62,ROW(),0)*('レシピ表'!AC$3/HLOOKUP('レシピ表'!AC$2,'原料毎栄養価表'!$F$2:$WJ$62,3,0))&lt;&gt;0, HLOOKUP('レシピ表'!AC$2,'原料毎栄養価表'!$F$2:$WJ$62,ROW(),0)*('レシピ表'!AC$3/HLOOKUP('レシピ表'!AC$2,'原料毎栄養価表'!$F$2:$WJ$62,3,0)),"-")</f>
        <v>-</v>
      </c>
      <c r="AD11" s="27" t="str">
        <f>IF(HLOOKUP('レシピ表'!AD$2,'原料毎栄養価表'!$F$2:$WJ$62,ROW(),0)*('レシピ表'!AD$3/HLOOKUP('レシピ表'!AD$2,'原料毎栄養価表'!$F$2:$WJ$62,3,0))&lt;&gt;0, HLOOKUP('レシピ表'!AD$2,'原料毎栄養価表'!$F$2:$WJ$62,ROW(),0)*('レシピ表'!AD$3/HLOOKUP('レシピ表'!AD$2,'原料毎栄養価表'!$F$2:$WJ$62,3,0)),"-")</f>
        <v>-</v>
      </c>
      <c r="AE11" s="27" t="str">
        <f>IF(HLOOKUP('レシピ表'!AE$2,'原料毎栄養価表'!$F$2:$WJ$62,ROW(),0)*('レシピ表'!AE$3/HLOOKUP('レシピ表'!AE$2,'原料毎栄養価表'!$F$2:$WJ$62,3,0))&lt;&gt;0, HLOOKUP('レシピ表'!AE$2,'原料毎栄養価表'!$F$2:$WJ$62,ROW(),0)*('レシピ表'!AE$3/HLOOKUP('レシピ表'!AE$2,'原料毎栄養価表'!$F$2:$WJ$62,3,0)),"-")</f>
        <v>-</v>
      </c>
      <c r="AF11" s="27" t="str">
        <f>IF(HLOOKUP('レシピ表'!AF$2,'原料毎栄養価表'!$F$2:$WJ$62,ROW(),0)*('レシピ表'!AF$3/HLOOKUP('レシピ表'!AF$2,'原料毎栄養価表'!$F$2:$WJ$62,3,0))&lt;&gt;0, HLOOKUP('レシピ表'!AF$2,'原料毎栄養価表'!$F$2:$WJ$62,ROW(),0)*('レシピ表'!AF$3/HLOOKUP('レシピ表'!AF$2,'原料毎栄養価表'!$F$2:$WJ$62,3,0)),"-")</f>
        <v>-</v>
      </c>
      <c r="AG11" s="27" t="str">
        <f>IF(HLOOKUP('レシピ表'!AG$2,'原料毎栄養価表'!$F$2:$WJ$62,ROW(),0)*('レシピ表'!AG$3/HLOOKUP('レシピ表'!AG$2,'原料毎栄養価表'!$F$2:$WJ$62,3,0))&lt;&gt;0, HLOOKUP('レシピ表'!AG$2,'原料毎栄養価表'!$F$2:$WJ$62,ROW(),0)*('レシピ表'!AG$3/HLOOKUP('レシピ表'!AG$2,'原料毎栄養価表'!$F$2:$WJ$62,3,0)),"-")</f>
        <v>-</v>
      </c>
      <c r="AH11" s="27" t="str">
        <f>IF(HLOOKUP('レシピ表'!AH$2,'原料毎栄養価表'!$F$2:$WJ$62,ROW(),0)*('レシピ表'!AH$3/HLOOKUP('レシピ表'!AH$2,'原料毎栄養価表'!$F$2:$WJ$62,3,0))&lt;&gt;0, HLOOKUP('レシピ表'!AH$2,'原料毎栄養価表'!$F$2:$WJ$62,ROW(),0)*('レシピ表'!AH$3/HLOOKUP('レシピ表'!AH$2,'原料毎栄養価表'!$F$2:$WJ$62,3,0)),"-")</f>
        <v>-</v>
      </c>
      <c r="AI11" s="27" t="str">
        <f>IF(HLOOKUP('レシピ表'!AI$2,'原料毎栄養価表'!$F$2:$WJ$62,ROW(),0)*('レシピ表'!AI$3/HLOOKUP('レシピ表'!AI$2,'原料毎栄養価表'!$F$2:$WJ$62,3,0))&lt;&gt;0, HLOOKUP('レシピ表'!AI$2,'原料毎栄養価表'!$F$2:$WJ$62,ROW(),0)*('レシピ表'!AI$3/HLOOKUP('レシピ表'!AI$2,'原料毎栄養価表'!$F$2:$WJ$62,3,0)),"-")</f>
        <v>-</v>
      </c>
      <c r="AJ11" s="27" t="str">
        <f>IF(HLOOKUP('レシピ表'!AJ$2,'原料毎栄養価表'!$F$2:$WJ$62,ROW(),0)*('レシピ表'!AJ$3/HLOOKUP('レシピ表'!AJ$2,'原料毎栄養価表'!$F$2:$WJ$62,3,0))&lt;&gt;0, HLOOKUP('レシピ表'!AJ$2,'原料毎栄養価表'!$F$2:$WJ$62,ROW(),0)*('レシピ表'!AJ$3/HLOOKUP('レシピ表'!AJ$2,'原料毎栄養価表'!$F$2:$WJ$62,3,0)),"-")</f>
        <v>-</v>
      </c>
      <c r="AK11" s="27" t="str">
        <f>IF(HLOOKUP('レシピ表'!AK$2,'原料毎栄養価表'!$F$2:$WJ$62,ROW(),0)*('レシピ表'!AK$3/HLOOKUP('レシピ表'!AK$2,'原料毎栄養価表'!$F$2:$WJ$62,3,0))&lt;&gt;0, HLOOKUP('レシピ表'!AK$2,'原料毎栄養価表'!$F$2:$WJ$62,ROW(),0)*('レシピ表'!AK$3/HLOOKUP('レシピ表'!AK$2,'原料毎栄養価表'!$F$2:$WJ$62,3,0)),"-")</f>
        <v>-</v>
      </c>
      <c r="AL11" s="27" t="str">
        <f>IF(HLOOKUP('レシピ表'!AL$2,'原料毎栄養価表'!$F$2:$WJ$62,ROW(),0)*('レシピ表'!AL$3/HLOOKUP('レシピ表'!AL$2,'原料毎栄養価表'!$F$2:$WJ$62,3,0))&lt;&gt;0, HLOOKUP('レシピ表'!AL$2,'原料毎栄養価表'!$F$2:$WJ$62,ROW(),0)*('レシピ表'!AL$3/HLOOKUP('レシピ表'!AL$2,'原料毎栄養価表'!$F$2:$WJ$62,3,0)),"-")</f>
        <v>-</v>
      </c>
      <c r="AM11" s="27" t="str">
        <f>IF(HLOOKUP('レシピ表'!AM$2,'原料毎栄養価表'!$F$2:$WJ$62,ROW(),0)*('レシピ表'!AM$3/HLOOKUP('レシピ表'!AM$2,'原料毎栄養価表'!$F$2:$WJ$62,3,0))&lt;&gt;0, HLOOKUP('レシピ表'!AM$2,'原料毎栄養価表'!$F$2:$WJ$62,ROW(),0)*('レシピ表'!AM$3/HLOOKUP('レシピ表'!AM$2,'原料毎栄養価表'!$F$2:$WJ$62,3,0)),"-")</f>
        <v>-</v>
      </c>
      <c r="AN11" s="27" t="str">
        <f>IF(HLOOKUP('レシピ表'!AN$2,'原料毎栄養価表'!$F$2:$WJ$62,ROW(),0)*('レシピ表'!AN$3/HLOOKUP('レシピ表'!AN$2,'原料毎栄養価表'!$F$2:$WJ$62,3,0))&lt;&gt;0, HLOOKUP('レシピ表'!AN$2,'原料毎栄養価表'!$F$2:$WJ$62,ROW(),0)*('レシピ表'!AN$3/HLOOKUP('レシピ表'!AN$2,'原料毎栄養価表'!$F$2:$WJ$62,3,0)),"-")</f>
        <v>-</v>
      </c>
      <c r="AO11" s="27" t="str">
        <f>IF(HLOOKUP('レシピ表'!AO$2,'原料毎栄養価表'!$F$2:$WJ$62,ROW(),0)*('レシピ表'!AO$3/HLOOKUP('レシピ表'!AO$2,'原料毎栄養価表'!$F$2:$WJ$62,3,0))&lt;&gt;0, HLOOKUP('レシピ表'!AO$2,'原料毎栄養価表'!$F$2:$WJ$62,ROW(),0)*('レシピ表'!AO$3/HLOOKUP('レシピ表'!AO$2,'原料毎栄養価表'!$F$2:$WJ$62,3,0)),"-")</f>
        <v>-</v>
      </c>
      <c r="AP11" s="27" t="str">
        <f>IF(HLOOKUP('レシピ表'!AP$2,'原料毎栄養価表'!$F$2:$WJ$62,ROW(),0)*('レシピ表'!AP$3/HLOOKUP('レシピ表'!AP$2,'原料毎栄養価表'!$F$2:$WJ$62,3,0))&lt;&gt;0, HLOOKUP('レシピ表'!AP$2,'原料毎栄養価表'!$F$2:$WJ$62,ROW(),0)*('レシピ表'!AP$3/HLOOKUP('レシピ表'!AP$2,'原料毎栄養価表'!$F$2:$WJ$62,3,0)),"-")</f>
        <v>-</v>
      </c>
      <c r="AQ11" s="27" t="str">
        <f>IF(HLOOKUP('レシピ表'!AQ$2,'原料毎栄養価表'!$F$2:$WJ$62,ROW(),0)*('レシピ表'!AQ$3/HLOOKUP('レシピ表'!AQ$2,'原料毎栄養価表'!$F$2:$WJ$62,3,0))&lt;&gt;0, HLOOKUP('レシピ表'!AQ$2,'原料毎栄養価表'!$F$2:$WJ$62,ROW(),0)*('レシピ表'!AQ$3/HLOOKUP('レシピ表'!AQ$2,'原料毎栄養価表'!$F$2:$WJ$62,3,0)),"-")</f>
        <v>-</v>
      </c>
      <c r="AR11" s="27" t="str">
        <f>IF(HLOOKUP('レシピ表'!AR$2,'原料毎栄養価表'!$F$2:$WJ$62,ROW(),0)*('レシピ表'!AR$3/HLOOKUP('レシピ表'!AR$2,'原料毎栄養価表'!$F$2:$WJ$62,3,0))&lt;&gt;0, HLOOKUP('レシピ表'!AR$2,'原料毎栄養価表'!$F$2:$WJ$62,ROW(),0)*('レシピ表'!AR$3/HLOOKUP('レシピ表'!AR$2,'原料毎栄養価表'!$F$2:$WJ$62,3,0)),"-")</f>
        <v>-</v>
      </c>
      <c r="AS11" s="27" t="str">
        <f>IF(HLOOKUP('レシピ表'!AS$2,'原料毎栄養価表'!$F$2:$WJ$62,ROW(),0)*('レシピ表'!AS$3/HLOOKUP('レシピ表'!AS$2,'原料毎栄養価表'!$F$2:$WJ$62,3,0))&lt;&gt;0, HLOOKUP('レシピ表'!AS$2,'原料毎栄養価表'!$F$2:$WJ$62,ROW(),0)*('レシピ表'!AS$3/HLOOKUP('レシピ表'!AS$2,'原料毎栄養価表'!$F$2:$WJ$62,3,0)),"-")</f>
        <v>-</v>
      </c>
      <c r="AT11" s="27" t="str">
        <f>IF(HLOOKUP('レシピ表'!AT$2,'原料毎栄養価表'!$F$2:$WJ$62,ROW(),0)*('レシピ表'!AT$3/HLOOKUP('レシピ表'!AT$2,'原料毎栄養価表'!$F$2:$WJ$62,3,0))&lt;&gt;0, HLOOKUP('レシピ表'!AT$2,'原料毎栄養価表'!$F$2:$WJ$62,ROW(),0)*('レシピ表'!AT$3/HLOOKUP('レシピ表'!AT$2,'原料毎栄養価表'!$F$2:$WJ$62,3,0)),"-")</f>
        <v>-</v>
      </c>
    </row>
    <row r="12" ht="13.5" customHeight="1">
      <c r="A12" s="1"/>
      <c r="B12" s="13"/>
      <c r="C12" s="13" t="s">
        <v>80</v>
      </c>
      <c r="D12" s="13" t="s">
        <v>81</v>
      </c>
      <c r="E12" s="13" t="s">
        <v>61</v>
      </c>
      <c r="F12" s="27">
        <f>SUM('レシピ表'!I12:ZP12)</f>
        <v>16.015</v>
      </c>
      <c r="G12" s="30"/>
      <c r="H12" s="31" t="str">
        <f>IFERROR('レシピ表'!$F12/HLOOKUP('レシピ表'!H$1,'必要栄養価表'!$F$4:$X$62,ROW()-1,0)*100,"-")</f>
        <v>-</v>
      </c>
      <c r="I12" s="27">
        <f>IF(HLOOKUP('レシピ表'!I$2,'原料毎栄養価表'!$F$2:$WJ$62,ROW(),0)*('レシピ表'!I$3/HLOOKUP('レシピ表'!I$2,'原料毎栄養価表'!$F$2:$WJ$62,3,0))&lt;&gt;0, HLOOKUP('レシピ表'!I$2,'原料毎栄養価表'!$F$2:$WJ$62,ROW(),0)*('レシピ表'!I$3/HLOOKUP('レシピ表'!I$2,'原料毎栄養価表'!$F$2:$WJ$62,3,0)),"-")</f>
        <v>1.305</v>
      </c>
      <c r="J12" s="27">
        <f>IF(HLOOKUP('レシピ表'!J$2,'原料毎栄養価表'!$F$2:$WJ$62,ROW(),0)*('レシピ表'!J$3/HLOOKUP('レシピ表'!J$2,'原料毎栄養価表'!$F$2:$WJ$62,3,0))&lt;&gt;0, HLOOKUP('レシピ表'!J$2,'原料毎栄養価表'!$F$2:$WJ$62,ROW(),0)*('レシピ表'!J$3/HLOOKUP('レシピ表'!J$2,'原料毎栄養価表'!$F$2:$WJ$62,3,0)),"-")</f>
        <v>13.61</v>
      </c>
      <c r="K12" s="27">
        <f>IF(HLOOKUP('レシピ表'!K$2,'原料毎栄養価表'!$F$2:$WJ$62,ROW(),0)*('レシピ表'!K$3/HLOOKUP('レシピ表'!K$2,'原料毎栄養価表'!$F$2:$WJ$62,3,0))&lt;&gt;0, HLOOKUP('レシピ表'!K$2,'原料毎栄養価表'!$F$2:$WJ$62,ROW(),0)*('レシピ表'!K$3/HLOOKUP('レシピ表'!K$2,'原料毎栄養価表'!$F$2:$WJ$62,3,0)),"-")</f>
        <v>0.194</v>
      </c>
      <c r="L12" s="27" t="str">
        <f>IF(HLOOKUP('レシピ表'!L$2,'原料毎栄養価表'!$F$2:$WJ$62,ROW(),0)*('レシピ表'!L$3/HLOOKUP('レシピ表'!L$2,'原料毎栄養価表'!$F$2:$WJ$62,3,0))&lt;&gt;0, HLOOKUP('レシピ表'!L$2,'原料毎栄養価表'!$F$2:$WJ$62,ROW(),0)*('レシピ表'!L$3/HLOOKUP('レシピ表'!L$2,'原料毎栄養価表'!$F$2:$WJ$62,3,0)),"-")</f>
        <v>-</v>
      </c>
      <c r="M12" s="27" t="str">
        <f>IF(HLOOKUP('レシピ表'!M$2,'原料毎栄養価表'!$F$2:$WJ$62,ROW(),0)*('レシピ表'!M$3/HLOOKUP('レシピ表'!M$2,'原料毎栄養価表'!$F$2:$WJ$62,3,0))&lt;&gt;0, HLOOKUP('レシピ表'!M$2,'原料毎栄養価表'!$F$2:$WJ$62,ROW(),0)*('レシピ表'!M$3/HLOOKUP('レシピ表'!M$2,'原料毎栄養価表'!$F$2:$WJ$62,3,0)),"-")</f>
        <v>-</v>
      </c>
      <c r="N12" s="27">
        <f>IF(HLOOKUP('レシピ表'!N$2,'原料毎栄養価表'!$F$2:$WJ$62,ROW(),0)*('レシピ表'!N$3/HLOOKUP('レシピ表'!N$2,'原料毎栄養価表'!$F$2:$WJ$62,3,0))&lt;&gt;0, HLOOKUP('レシピ表'!N$2,'原料毎栄養価表'!$F$2:$WJ$62,ROW(),0)*('レシピ表'!N$3/HLOOKUP('レシピ表'!N$2,'原料毎栄養価表'!$F$2:$WJ$62,3,0)),"-")</f>
        <v>0.885</v>
      </c>
      <c r="O12" s="27" t="str">
        <f>IF(HLOOKUP('レシピ表'!O$2,'原料毎栄養価表'!$F$2:$WJ$62,ROW(),0)*('レシピ表'!O$3/HLOOKUP('レシピ表'!O$2,'原料毎栄養価表'!$F$2:$WJ$62,3,0))&lt;&gt;0, HLOOKUP('レシピ表'!O$2,'原料毎栄養価表'!$F$2:$WJ$62,ROW(),0)*('レシピ表'!O$3/HLOOKUP('レシピ表'!O$2,'原料毎栄養価表'!$F$2:$WJ$62,3,0)),"-")</f>
        <v>-</v>
      </c>
      <c r="P12" s="27" t="str">
        <f>IF(HLOOKUP('レシピ表'!P$2,'原料毎栄養価表'!$F$2:$WJ$62,ROW(),0)*('レシピ表'!P$3/HLOOKUP('レシピ表'!P$2,'原料毎栄養価表'!$F$2:$WJ$62,3,0))&lt;&gt;0, HLOOKUP('レシピ表'!P$2,'原料毎栄養価表'!$F$2:$WJ$62,ROW(),0)*('レシピ表'!P$3/HLOOKUP('レシピ表'!P$2,'原料毎栄養価表'!$F$2:$WJ$62,3,0)),"-")</f>
        <v>-</v>
      </c>
      <c r="Q12" s="27">
        <f>IF(HLOOKUP('レシピ表'!Q$2,'原料毎栄養価表'!$F$2:$WJ$62,ROW(),0)*('レシピ表'!Q$3/HLOOKUP('レシピ表'!Q$2,'原料毎栄養価表'!$F$2:$WJ$62,3,0))&lt;&gt;0, HLOOKUP('レシピ表'!Q$2,'原料毎栄養価表'!$F$2:$WJ$62,ROW(),0)*('レシピ表'!Q$3/HLOOKUP('レシピ表'!Q$2,'原料毎栄養価表'!$F$2:$WJ$62,3,0)),"-")</f>
        <v>0.021</v>
      </c>
      <c r="R12" s="27" t="str">
        <f>IF(HLOOKUP('レシピ表'!R$2,'原料毎栄養価表'!$F$2:$WJ$62,ROW(),0)*('レシピ表'!R$3/HLOOKUP('レシピ表'!R$2,'原料毎栄養価表'!$F$2:$WJ$62,3,0))&lt;&gt;0, HLOOKUP('レシピ表'!R$2,'原料毎栄養価表'!$F$2:$WJ$62,ROW(),0)*('レシピ表'!R$3/HLOOKUP('レシピ表'!R$2,'原料毎栄養価表'!$F$2:$WJ$62,3,0)),"-")</f>
        <v>-</v>
      </c>
      <c r="S12" s="27" t="str">
        <f>IF(HLOOKUP('レシピ表'!S$2,'原料毎栄養価表'!$F$2:$WJ$62,ROW(),0)*('レシピ表'!S$3/HLOOKUP('レシピ表'!S$2,'原料毎栄養価表'!$F$2:$WJ$62,3,0))&lt;&gt;0, HLOOKUP('レシピ表'!S$2,'原料毎栄養価表'!$F$2:$WJ$62,ROW(),0)*('レシピ表'!S$3/HLOOKUP('レシピ表'!S$2,'原料毎栄養価表'!$F$2:$WJ$62,3,0)),"-")</f>
        <v>-</v>
      </c>
      <c r="T12" s="27" t="str">
        <f>IF(HLOOKUP('レシピ表'!T$2,'原料毎栄養価表'!$F$2:$WJ$62,ROW(),0)*('レシピ表'!T$3/HLOOKUP('レシピ表'!T$2,'原料毎栄養価表'!$F$2:$WJ$62,3,0))&lt;&gt;0, HLOOKUP('レシピ表'!T$2,'原料毎栄養価表'!$F$2:$WJ$62,ROW(),0)*('レシピ表'!T$3/HLOOKUP('レシピ表'!T$2,'原料毎栄養価表'!$F$2:$WJ$62,3,0)),"-")</f>
        <v>-</v>
      </c>
      <c r="U12" s="27" t="str">
        <f>IF(HLOOKUP('レシピ表'!U$2,'原料毎栄養価表'!$F$2:$WJ$62,ROW(),0)*('レシピ表'!U$3/HLOOKUP('レシピ表'!U$2,'原料毎栄養価表'!$F$2:$WJ$62,3,0))&lt;&gt;0, HLOOKUP('レシピ表'!U$2,'原料毎栄養価表'!$F$2:$WJ$62,ROW(),0)*('レシピ表'!U$3/HLOOKUP('レシピ表'!U$2,'原料毎栄養価表'!$F$2:$WJ$62,3,0)),"-")</f>
        <v>-</v>
      </c>
      <c r="V12" s="27" t="str">
        <f>IF(HLOOKUP('レシピ表'!V$2,'原料毎栄養価表'!$F$2:$WJ$62,ROW(),0)*('レシピ表'!V$3/HLOOKUP('レシピ表'!V$2,'原料毎栄養価表'!$F$2:$WJ$62,3,0))&lt;&gt;0, HLOOKUP('レシピ表'!V$2,'原料毎栄養価表'!$F$2:$WJ$62,ROW(),0)*('レシピ表'!V$3/HLOOKUP('レシピ表'!V$2,'原料毎栄養価表'!$F$2:$WJ$62,3,0)),"-")</f>
        <v>-</v>
      </c>
      <c r="W12" s="27" t="str">
        <f>IF(HLOOKUP('レシピ表'!W$2,'原料毎栄養価表'!$F$2:$WJ$62,ROW(),0)*('レシピ表'!W$3/HLOOKUP('レシピ表'!W$2,'原料毎栄養価表'!$F$2:$WJ$62,3,0))&lt;&gt;0, HLOOKUP('レシピ表'!W$2,'原料毎栄養価表'!$F$2:$WJ$62,ROW(),0)*('レシピ表'!W$3/HLOOKUP('レシピ表'!W$2,'原料毎栄養価表'!$F$2:$WJ$62,3,0)),"-")</f>
        <v>-</v>
      </c>
      <c r="X12" s="27" t="str">
        <f>IF(HLOOKUP('レシピ表'!X$2,'原料毎栄養価表'!$F$2:$WJ$62,ROW(),0)*('レシピ表'!X$3/HLOOKUP('レシピ表'!X$2,'原料毎栄養価表'!$F$2:$WJ$62,3,0))&lt;&gt;0, HLOOKUP('レシピ表'!X$2,'原料毎栄養価表'!$F$2:$WJ$62,ROW(),0)*('レシピ表'!X$3/HLOOKUP('レシピ表'!X$2,'原料毎栄養価表'!$F$2:$WJ$62,3,0)),"-")</f>
        <v>-</v>
      </c>
      <c r="Y12" s="27" t="str">
        <f>IF(HLOOKUP('レシピ表'!Y$2,'原料毎栄養価表'!$F$2:$WJ$62,ROW(),0)*('レシピ表'!Y$3/HLOOKUP('レシピ表'!Y$2,'原料毎栄養価表'!$F$2:$WJ$62,3,0))&lt;&gt;0, HLOOKUP('レシピ表'!Y$2,'原料毎栄養価表'!$F$2:$WJ$62,ROW(),0)*('レシピ表'!Y$3/HLOOKUP('レシピ表'!Y$2,'原料毎栄養価表'!$F$2:$WJ$62,3,0)),"-")</f>
        <v>-</v>
      </c>
      <c r="Z12" s="27" t="str">
        <f>IF(HLOOKUP('レシピ表'!Z$2,'原料毎栄養価表'!$F$2:$WJ$62,ROW(),0)*('レシピ表'!Z$3/HLOOKUP('レシピ表'!Z$2,'原料毎栄養価表'!$F$2:$WJ$62,3,0))&lt;&gt;0, HLOOKUP('レシピ表'!Z$2,'原料毎栄養価表'!$F$2:$WJ$62,ROW(),0)*('レシピ表'!Z$3/HLOOKUP('レシピ表'!Z$2,'原料毎栄養価表'!$F$2:$WJ$62,3,0)),"-")</f>
        <v>-</v>
      </c>
      <c r="AA12" s="27" t="str">
        <f>IF(HLOOKUP('レシピ表'!AA$2,'原料毎栄養価表'!$F$2:$WJ$62,ROW(),0)*('レシピ表'!AA$3/HLOOKUP('レシピ表'!AA$2,'原料毎栄養価表'!$F$2:$WJ$62,3,0))&lt;&gt;0, HLOOKUP('レシピ表'!AA$2,'原料毎栄養価表'!$F$2:$WJ$62,ROW(),0)*('レシピ表'!AA$3/HLOOKUP('レシピ表'!AA$2,'原料毎栄養価表'!$F$2:$WJ$62,3,0)),"-")</f>
        <v>-</v>
      </c>
      <c r="AB12" s="27" t="str">
        <f>IF(HLOOKUP('レシピ表'!AB$2,'原料毎栄養価表'!$F$2:$WJ$62,ROW(),0)*('レシピ表'!AB$3/HLOOKUP('レシピ表'!AB$2,'原料毎栄養価表'!$F$2:$WJ$62,3,0))&lt;&gt;0, HLOOKUP('レシピ表'!AB$2,'原料毎栄養価表'!$F$2:$WJ$62,ROW(),0)*('レシピ表'!AB$3/HLOOKUP('レシピ表'!AB$2,'原料毎栄養価表'!$F$2:$WJ$62,3,0)),"-")</f>
        <v>-</v>
      </c>
      <c r="AC12" s="27" t="str">
        <f>IF(HLOOKUP('レシピ表'!AC$2,'原料毎栄養価表'!$F$2:$WJ$62,ROW(),0)*('レシピ表'!AC$3/HLOOKUP('レシピ表'!AC$2,'原料毎栄養価表'!$F$2:$WJ$62,3,0))&lt;&gt;0, HLOOKUP('レシピ表'!AC$2,'原料毎栄養価表'!$F$2:$WJ$62,ROW(),0)*('レシピ表'!AC$3/HLOOKUP('レシピ表'!AC$2,'原料毎栄養価表'!$F$2:$WJ$62,3,0)),"-")</f>
        <v>-</v>
      </c>
      <c r="AD12" s="27" t="str">
        <f>IF(HLOOKUP('レシピ表'!AD$2,'原料毎栄養価表'!$F$2:$WJ$62,ROW(),0)*('レシピ表'!AD$3/HLOOKUP('レシピ表'!AD$2,'原料毎栄養価表'!$F$2:$WJ$62,3,0))&lt;&gt;0, HLOOKUP('レシピ表'!AD$2,'原料毎栄養価表'!$F$2:$WJ$62,ROW(),0)*('レシピ表'!AD$3/HLOOKUP('レシピ表'!AD$2,'原料毎栄養価表'!$F$2:$WJ$62,3,0)),"-")</f>
        <v>-</v>
      </c>
      <c r="AE12" s="27" t="str">
        <f>IF(HLOOKUP('レシピ表'!AE$2,'原料毎栄養価表'!$F$2:$WJ$62,ROW(),0)*('レシピ表'!AE$3/HLOOKUP('レシピ表'!AE$2,'原料毎栄養価表'!$F$2:$WJ$62,3,0))&lt;&gt;0, HLOOKUP('レシピ表'!AE$2,'原料毎栄養価表'!$F$2:$WJ$62,ROW(),0)*('レシピ表'!AE$3/HLOOKUP('レシピ表'!AE$2,'原料毎栄養価表'!$F$2:$WJ$62,3,0)),"-")</f>
        <v>-</v>
      </c>
      <c r="AF12" s="27" t="str">
        <f>IF(HLOOKUP('レシピ表'!AF$2,'原料毎栄養価表'!$F$2:$WJ$62,ROW(),0)*('レシピ表'!AF$3/HLOOKUP('レシピ表'!AF$2,'原料毎栄養価表'!$F$2:$WJ$62,3,0))&lt;&gt;0, HLOOKUP('レシピ表'!AF$2,'原料毎栄養価表'!$F$2:$WJ$62,ROW(),0)*('レシピ表'!AF$3/HLOOKUP('レシピ表'!AF$2,'原料毎栄養価表'!$F$2:$WJ$62,3,0)),"-")</f>
        <v>-</v>
      </c>
      <c r="AG12" s="27" t="str">
        <f>IF(HLOOKUP('レシピ表'!AG$2,'原料毎栄養価表'!$F$2:$WJ$62,ROW(),0)*('レシピ表'!AG$3/HLOOKUP('レシピ表'!AG$2,'原料毎栄養価表'!$F$2:$WJ$62,3,0))&lt;&gt;0, HLOOKUP('レシピ表'!AG$2,'原料毎栄養価表'!$F$2:$WJ$62,ROW(),0)*('レシピ表'!AG$3/HLOOKUP('レシピ表'!AG$2,'原料毎栄養価表'!$F$2:$WJ$62,3,0)),"-")</f>
        <v>-</v>
      </c>
      <c r="AH12" s="27" t="str">
        <f>IF(HLOOKUP('レシピ表'!AH$2,'原料毎栄養価表'!$F$2:$WJ$62,ROW(),0)*('レシピ表'!AH$3/HLOOKUP('レシピ表'!AH$2,'原料毎栄養価表'!$F$2:$WJ$62,3,0))&lt;&gt;0, HLOOKUP('レシピ表'!AH$2,'原料毎栄養価表'!$F$2:$WJ$62,ROW(),0)*('レシピ表'!AH$3/HLOOKUP('レシピ表'!AH$2,'原料毎栄養価表'!$F$2:$WJ$62,3,0)),"-")</f>
        <v>-</v>
      </c>
      <c r="AI12" s="27" t="str">
        <f>IF(HLOOKUP('レシピ表'!AI$2,'原料毎栄養価表'!$F$2:$WJ$62,ROW(),0)*('レシピ表'!AI$3/HLOOKUP('レシピ表'!AI$2,'原料毎栄養価表'!$F$2:$WJ$62,3,0))&lt;&gt;0, HLOOKUP('レシピ表'!AI$2,'原料毎栄養価表'!$F$2:$WJ$62,ROW(),0)*('レシピ表'!AI$3/HLOOKUP('レシピ表'!AI$2,'原料毎栄養価表'!$F$2:$WJ$62,3,0)),"-")</f>
        <v>-</v>
      </c>
      <c r="AJ12" s="27" t="str">
        <f>IF(HLOOKUP('レシピ表'!AJ$2,'原料毎栄養価表'!$F$2:$WJ$62,ROW(),0)*('レシピ表'!AJ$3/HLOOKUP('レシピ表'!AJ$2,'原料毎栄養価表'!$F$2:$WJ$62,3,0))&lt;&gt;0, HLOOKUP('レシピ表'!AJ$2,'原料毎栄養価表'!$F$2:$WJ$62,ROW(),0)*('レシピ表'!AJ$3/HLOOKUP('レシピ表'!AJ$2,'原料毎栄養価表'!$F$2:$WJ$62,3,0)),"-")</f>
        <v>-</v>
      </c>
      <c r="AK12" s="27" t="str">
        <f>IF(HLOOKUP('レシピ表'!AK$2,'原料毎栄養価表'!$F$2:$WJ$62,ROW(),0)*('レシピ表'!AK$3/HLOOKUP('レシピ表'!AK$2,'原料毎栄養価表'!$F$2:$WJ$62,3,0))&lt;&gt;0, HLOOKUP('レシピ表'!AK$2,'原料毎栄養価表'!$F$2:$WJ$62,ROW(),0)*('レシピ表'!AK$3/HLOOKUP('レシピ表'!AK$2,'原料毎栄養価表'!$F$2:$WJ$62,3,0)),"-")</f>
        <v>-</v>
      </c>
      <c r="AL12" s="27" t="str">
        <f>IF(HLOOKUP('レシピ表'!AL$2,'原料毎栄養価表'!$F$2:$WJ$62,ROW(),0)*('レシピ表'!AL$3/HLOOKUP('レシピ表'!AL$2,'原料毎栄養価表'!$F$2:$WJ$62,3,0))&lt;&gt;0, HLOOKUP('レシピ表'!AL$2,'原料毎栄養価表'!$F$2:$WJ$62,ROW(),0)*('レシピ表'!AL$3/HLOOKUP('レシピ表'!AL$2,'原料毎栄養価表'!$F$2:$WJ$62,3,0)),"-")</f>
        <v>-</v>
      </c>
      <c r="AM12" s="27" t="str">
        <f>IF(HLOOKUP('レシピ表'!AM$2,'原料毎栄養価表'!$F$2:$WJ$62,ROW(),0)*('レシピ表'!AM$3/HLOOKUP('レシピ表'!AM$2,'原料毎栄養価表'!$F$2:$WJ$62,3,0))&lt;&gt;0, HLOOKUP('レシピ表'!AM$2,'原料毎栄養価表'!$F$2:$WJ$62,ROW(),0)*('レシピ表'!AM$3/HLOOKUP('レシピ表'!AM$2,'原料毎栄養価表'!$F$2:$WJ$62,3,0)),"-")</f>
        <v>-</v>
      </c>
      <c r="AN12" s="27" t="str">
        <f>IF(HLOOKUP('レシピ表'!AN$2,'原料毎栄養価表'!$F$2:$WJ$62,ROW(),0)*('レシピ表'!AN$3/HLOOKUP('レシピ表'!AN$2,'原料毎栄養価表'!$F$2:$WJ$62,3,0))&lt;&gt;0, HLOOKUP('レシピ表'!AN$2,'原料毎栄養価表'!$F$2:$WJ$62,ROW(),0)*('レシピ表'!AN$3/HLOOKUP('レシピ表'!AN$2,'原料毎栄養価表'!$F$2:$WJ$62,3,0)),"-")</f>
        <v>-</v>
      </c>
      <c r="AO12" s="27" t="str">
        <f>IF(HLOOKUP('レシピ表'!AO$2,'原料毎栄養価表'!$F$2:$WJ$62,ROW(),0)*('レシピ表'!AO$3/HLOOKUP('レシピ表'!AO$2,'原料毎栄養価表'!$F$2:$WJ$62,3,0))&lt;&gt;0, HLOOKUP('レシピ表'!AO$2,'原料毎栄養価表'!$F$2:$WJ$62,ROW(),0)*('レシピ表'!AO$3/HLOOKUP('レシピ表'!AO$2,'原料毎栄養価表'!$F$2:$WJ$62,3,0)),"-")</f>
        <v>-</v>
      </c>
      <c r="AP12" s="27" t="str">
        <f>IF(HLOOKUP('レシピ表'!AP$2,'原料毎栄養価表'!$F$2:$WJ$62,ROW(),0)*('レシピ表'!AP$3/HLOOKUP('レシピ表'!AP$2,'原料毎栄養価表'!$F$2:$WJ$62,3,0))&lt;&gt;0, HLOOKUP('レシピ表'!AP$2,'原料毎栄養価表'!$F$2:$WJ$62,ROW(),0)*('レシピ表'!AP$3/HLOOKUP('レシピ表'!AP$2,'原料毎栄養価表'!$F$2:$WJ$62,3,0)),"-")</f>
        <v>-</v>
      </c>
      <c r="AQ12" s="27" t="str">
        <f>IF(HLOOKUP('レシピ表'!AQ$2,'原料毎栄養価表'!$F$2:$WJ$62,ROW(),0)*('レシピ表'!AQ$3/HLOOKUP('レシピ表'!AQ$2,'原料毎栄養価表'!$F$2:$WJ$62,3,0))&lt;&gt;0, HLOOKUP('レシピ表'!AQ$2,'原料毎栄養価表'!$F$2:$WJ$62,ROW(),0)*('レシピ表'!AQ$3/HLOOKUP('レシピ表'!AQ$2,'原料毎栄養価表'!$F$2:$WJ$62,3,0)),"-")</f>
        <v>-</v>
      </c>
      <c r="AR12" s="27" t="str">
        <f>IF(HLOOKUP('レシピ表'!AR$2,'原料毎栄養価表'!$F$2:$WJ$62,ROW(),0)*('レシピ表'!AR$3/HLOOKUP('レシピ表'!AR$2,'原料毎栄養価表'!$F$2:$WJ$62,3,0))&lt;&gt;0, HLOOKUP('レシピ表'!AR$2,'原料毎栄養価表'!$F$2:$WJ$62,ROW(),0)*('レシピ表'!AR$3/HLOOKUP('レシピ表'!AR$2,'原料毎栄養価表'!$F$2:$WJ$62,3,0)),"-")</f>
        <v>-</v>
      </c>
      <c r="AS12" s="27" t="str">
        <f>IF(HLOOKUP('レシピ表'!AS$2,'原料毎栄養価表'!$F$2:$WJ$62,ROW(),0)*('レシピ表'!AS$3/HLOOKUP('レシピ表'!AS$2,'原料毎栄養価表'!$F$2:$WJ$62,3,0))&lt;&gt;0, HLOOKUP('レシピ表'!AS$2,'原料毎栄養価表'!$F$2:$WJ$62,ROW(),0)*('レシピ表'!AS$3/HLOOKUP('レシピ表'!AS$2,'原料毎栄養価表'!$F$2:$WJ$62,3,0)),"-")</f>
        <v>-</v>
      </c>
      <c r="AT12" s="27" t="str">
        <f>IF(HLOOKUP('レシピ表'!AT$2,'原料毎栄養価表'!$F$2:$WJ$62,ROW(),0)*('レシピ表'!AT$3/HLOOKUP('レシピ表'!AT$2,'原料毎栄養価表'!$F$2:$WJ$62,3,0))&lt;&gt;0, HLOOKUP('レシピ表'!AT$2,'原料毎栄養価表'!$F$2:$WJ$62,ROW(),0)*('レシピ表'!AT$3/HLOOKUP('レシピ表'!AT$2,'原料毎栄養価表'!$F$2:$WJ$62,3,0)),"-")</f>
        <v>-</v>
      </c>
    </row>
    <row r="13" ht="13.5" customHeight="1">
      <c r="A13" s="1"/>
      <c r="B13" s="13"/>
      <c r="C13" s="13" t="s">
        <v>245</v>
      </c>
      <c r="D13" s="13" t="s">
        <v>83</v>
      </c>
      <c r="E13" s="13" t="s">
        <v>61</v>
      </c>
      <c r="F13" s="27">
        <f>SUM('レシピ表'!I13:ZP13)</f>
        <v>3.9042</v>
      </c>
      <c r="G13" s="30">
        <v>100.0</v>
      </c>
      <c r="H13" s="31">
        <f>IFERROR('レシピ表'!$F13/HLOOKUP('レシピ表'!H$1,'必要栄養価表'!$F$4:$X$62,ROW()-1,0)*100,"-")</f>
        <v>195.21</v>
      </c>
      <c r="I13" s="27">
        <f>IF(HLOOKUP('レシピ表'!I$2,'原料毎栄養価表'!$F$2:$WJ$62,ROW(),0)*('レシピ表'!I$3/HLOOKUP('レシピ表'!I$2,'原料毎栄養価表'!$F$2:$WJ$62,3,0))&lt;&gt;0, HLOOKUP('レシピ表'!I$2,'原料毎栄養価表'!$F$2:$WJ$62,ROW(),0)*('レシピ表'!I$3/HLOOKUP('レシピ表'!I$2,'原料毎栄養価表'!$F$2:$WJ$62,3,0)),"-")</f>
        <v>0.375</v>
      </c>
      <c r="J13" s="27">
        <f>IF(HLOOKUP('レシピ表'!J$2,'原料毎栄養価表'!$F$2:$WJ$62,ROW(),0)*('レシピ表'!J$3/HLOOKUP('レシピ表'!J$2,'原料毎栄養価表'!$F$2:$WJ$62,3,0))&lt;&gt;0, HLOOKUP('レシピ表'!J$2,'原料毎栄養価表'!$F$2:$WJ$62,ROW(),0)*('レシピ表'!J$3/HLOOKUP('レシピ表'!J$2,'原料毎栄養価表'!$F$2:$WJ$62,3,0)),"-")</f>
        <v>1.96</v>
      </c>
      <c r="K13" s="27">
        <f>IF(HLOOKUP('レシピ表'!K$2,'原料毎栄養価表'!$F$2:$WJ$62,ROW(),0)*('レシピ表'!K$3/HLOOKUP('レシピ表'!K$2,'原料毎栄養価表'!$F$2:$WJ$62,3,0))&lt;&gt;0, HLOOKUP('レシピ表'!K$2,'原料毎栄養価表'!$F$2:$WJ$62,ROW(),0)*('レシピ表'!K$3/HLOOKUP('レシピ表'!K$2,'原料毎栄養価表'!$F$2:$WJ$62,3,0)),"-")</f>
        <v>0.135</v>
      </c>
      <c r="L13" s="27" t="str">
        <f>IF(HLOOKUP('レシピ表'!L$2,'原料毎栄養価表'!$F$2:$WJ$62,ROW(),0)*('レシピ表'!L$3/HLOOKUP('レシピ表'!L$2,'原料毎栄養価表'!$F$2:$WJ$62,3,0))&lt;&gt;0, HLOOKUP('レシピ表'!L$2,'原料毎栄養価表'!$F$2:$WJ$62,ROW(),0)*('レシピ表'!L$3/HLOOKUP('レシピ表'!L$2,'原料毎栄養価表'!$F$2:$WJ$62,3,0)),"-")</f>
        <v>-</v>
      </c>
      <c r="M13" s="27" t="str">
        <f>IF(HLOOKUP('レシピ表'!M$2,'原料毎栄養価表'!$F$2:$WJ$62,ROW(),0)*('レシピ表'!M$3/HLOOKUP('レシピ表'!M$2,'原料毎栄養価表'!$F$2:$WJ$62,3,0))&lt;&gt;0, HLOOKUP('レシピ表'!M$2,'原料毎栄養価表'!$F$2:$WJ$62,ROW(),0)*('レシピ表'!M$3/HLOOKUP('レシピ表'!M$2,'原料毎栄養価表'!$F$2:$WJ$62,3,0)),"-")</f>
        <v>-</v>
      </c>
      <c r="N13" s="27">
        <f>IF(HLOOKUP('レシピ表'!N$2,'原料毎栄養価表'!$F$2:$WJ$62,ROW(),0)*('レシピ表'!N$3/HLOOKUP('レシピ表'!N$2,'原料毎栄養価表'!$F$2:$WJ$62,3,0))&lt;&gt;0, HLOOKUP('レシピ表'!N$2,'原料毎栄養価表'!$F$2:$WJ$62,ROW(),0)*('レシピ表'!N$3/HLOOKUP('レシピ表'!N$2,'原料毎栄養価表'!$F$2:$WJ$62,3,0)),"-")</f>
        <v>0.033</v>
      </c>
      <c r="O13" s="27" t="str">
        <f>IF(HLOOKUP('レシピ表'!O$2,'原料毎栄養価表'!$F$2:$WJ$62,ROW(),0)*('レシピ表'!O$3/HLOOKUP('レシピ表'!O$2,'原料毎栄養価表'!$F$2:$WJ$62,3,0))&lt;&gt;0, HLOOKUP('レシピ表'!O$2,'原料毎栄養価表'!$F$2:$WJ$62,ROW(),0)*('レシピ表'!O$3/HLOOKUP('レシピ表'!O$2,'原料毎栄養価表'!$F$2:$WJ$62,3,0)),"-")</f>
        <v>-</v>
      </c>
      <c r="P13" s="27" t="str">
        <f>IF(HLOOKUP('レシピ表'!P$2,'原料毎栄養価表'!$F$2:$WJ$62,ROW(),0)*('レシピ表'!P$3/HLOOKUP('レシピ表'!P$2,'原料毎栄養価表'!$F$2:$WJ$62,3,0))&lt;&gt;0, HLOOKUP('レシピ表'!P$2,'原料毎栄養価表'!$F$2:$WJ$62,ROW(),0)*('レシピ表'!P$3/HLOOKUP('レシピ表'!P$2,'原料毎栄養価表'!$F$2:$WJ$62,3,0)),"-")</f>
        <v>-</v>
      </c>
      <c r="Q13" s="27">
        <f>IF(HLOOKUP('レシピ表'!Q$2,'原料毎栄養価表'!$F$2:$WJ$62,ROW(),0)*('レシピ表'!Q$3/HLOOKUP('レシピ表'!Q$2,'原料毎栄養価表'!$F$2:$WJ$62,3,0))&lt;&gt;0, HLOOKUP('レシピ表'!Q$2,'原料毎栄養価表'!$F$2:$WJ$62,ROW(),0)*('レシピ表'!Q$3/HLOOKUP('レシピ表'!Q$2,'原料毎栄養価表'!$F$2:$WJ$62,3,0)),"-")</f>
        <v>0.0012</v>
      </c>
      <c r="R13" s="27">
        <f>IF(HLOOKUP('レシピ表'!R$2,'原料毎栄養価表'!$F$2:$WJ$62,ROW(),0)*('レシピ表'!R$3/HLOOKUP('レシピ表'!R$2,'原料毎栄養価表'!$F$2:$WJ$62,3,0))&lt;&gt;0, HLOOKUP('レシピ表'!R$2,'原料毎栄養価表'!$F$2:$WJ$62,ROW(),0)*('レシピ表'!R$3/HLOOKUP('レシピ表'!R$2,'原料毎栄養価表'!$F$2:$WJ$62,3,0)),"-")</f>
        <v>1.4</v>
      </c>
      <c r="S13" s="27" t="str">
        <f>IF(HLOOKUP('レシピ表'!S$2,'原料毎栄養価表'!$F$2:$WJ$62,ROW(),0)*('レシピ表'!S$3/HLOOKUP('レシピ表'!S$2,'原料毎栄養価表'!$F$2:$WJ$62,3,0))&lt;&gt;0, HLOOKUP('レシピ表'!S$2,'原料毎栄養価表'!$F$2:$WJ$62,ROW(),0)*('レシピ表'!S$3/HLOOKUP('レシピ表'!S$2,'原料毎栄養価表'!$F$2:$WJ$62,3,0)),"-")</f>
        <v>-</v>
      </c>
      <c r="T13" s="27" t="str">
        <f>IF(HLOOKUP('レシピ表'!T$2,'原料毎栄養価表'!$F$2:$WJ$62,ROW(),0)*('レシピ表'!T$3/HLOOKUP('レシピ表'!T$2,'原料毎栄養価表'!$F$2:$WJ$62,3,0))&lt;&gt;0, HLOOKUP('レシピ表'!T$2,'原料毎栄養価表'!$F$2:$WJ$62,ROW(),0)*('レシピ表'!T$3/HLOOKUP('レシピ表'!T$2,'原料毎栄養価表'!$F$2:$WJ$62,3,0)),"-")</f>
        <v>-</v>
      </c>
      <c r="U13" s="27" t="str">
        <f>IF(HLOOKUP('レシピ表'!U$2,'原料毎栄養価表'!$F$2:$WJ$62,ROW(),0)*('レシピ表'!U$3/HLOOKUP('レシピ表'!U$2,'原料毎栄養価表'!$F$2:$WJ$62,3,0))&lt;&gt;0, HLOOKUP('レシピ表'!U$2,'原料毎栄養価表'!$F$2:$WJ$62,ROW(),0)*('レシピ表'!U$3/HLOOKUP('レシピ表'!U$2,'原料毎栄養価表'!$F$2:$WJ$62,3,0)),"-")</f>
        <v>-</v>
      </c>
      <c r="V13" s="27" t="str">
        <f>IF(HLOOKUP('レシピ表'!V$2,'原料毎栄養価表'!$F$2:$WJ$62,ROW(),0)*('レシピ表'!V$3/HLOOKUP('レシピ表'!V$2,'原料毎栄養価表'!$F$2:$WJ$62,3,0))&lt;&gt;0, HLOOKUP('レシピ表'!V$2,'原料毎栄養価表'!$F$2:$WJ$62,ROW(),0)*('レシピ表'!V$3/HLOOKUP('レシピ表'!V$2,'原料毎栄養価表'!$F$2:$WJ$62,3,0)),"-")</f>
        <v>-</v>
      </c>
      <c r="W13" s="27" t="str">
        <f>IF(HLOOKUP('レシピ表'!W$2,'原料毎栄養価表'!$F$2:$WJ$62,ROW(),0)*('レシピ表'!W$3/HLOOKUP('レシピ表'!W$2,'原料毎栄養価表'!$F$2:$WJ$62,3,0))&lt;&gt;0, HLOOKUP('レシピ表'!W$2,'原料毎栄養価表'!$F$2:$WJ$62,ROW(),0)*('レシピ表'!W$3/HLOOKUP('レシピ表'!W$2,'原料毎栄養価表'!$F$2:$WJ$62,3,0)),"-")</f>
        <v>-</v>
      </c>
      <c r="X13" s="27" t="str">
        <f>IF(HLOOKUP('レシピ表'!X$2,'原料毎栄養価表'!$F$2:$WJ$62,ROW(),0)*('レシピ表'!X$3/HLOOKUP('レシピ表'!X$2,'原料毎栄養価表'!$F$2:$WJ$62,3,0))&lt;&gt;0, HLOOKUP('レシピ表'!X$2,'原料毎栄養価表'!$F$2:$WJ$62,ROW(),0)*('レシピ表'!X$3/HLOOKUP('レシピ表'!X$2,'原料毎栄養価表'!$F$2:$WJ$62,3,0)),"-")</f>
        <v>-</v>
      </c>
      <c r="Y13" s="27" t="str">
        <f>IF(HLOOKUP('レシピ表'!Y$2,'原料毎栄養価表'!$F$2:$WJ$62,ROW(),0)*('レシピ表'!Y$3/HLOOKUP('レシピ表'!Y$2,'原料毎栄養価表'!$F$2:$WJ$62,3,0))&lt;&gt;0, HLOOKUP('レシピ表'!Y$2,'原料毎栄養価表'!$F$2:$WJ$62,ROW(),0)*('レシピ表'!Y$3/HLOOKUP('レシピ表'!Y$2,'原料毎栄養価表'!$F$2:$WJ$62,3,0)),"-")</f>
        <v>-</v>
      </c>
      <c r="Z13" s="27" t="str">
        <f>IF(HLOOKUP('レシピ表'!Z$2,'原料毎栄養価表'!$F$2:$WJ$62,ROW(),0)*('レシピ表'!Z$3/HLOOKUP('レシピ表'!Z$2,'原料毎栄養価表'!$F$2:$WJ$62,3,0))&lt;&gt;0, HLOOKUP('レシピ表'!Z$2,'原料毎栄養価表'!$F$2:$WJ$62,ROW(),0)*('レシピ表'!Z$3/HLOOKUP('レシピ表'!Z$2,'原料毎栄養価表'!$F$2:$WJ$62,3,0)),"-")</f>
        <v>-</v>
      </c>
      <c r="AA13" s="27" t="str">
        <f>IF(HLOOKUP('レシピ表'!AA$2,'原料毎栄養価表'!$F$2:$WJ$62,ROW(),0)*('レシピ表'!AA$3/HLOOKUP('レシピ表'!AA$2,'原料毎栄養価表'!$F$2:$WJ$62,3,0))&lt;&gt;0, HLOOKUP('レシピ表'!AA$2,'原料毎栄養価表'!$F$2:$WJ$62,ROW(),0)*('レシピ表'!AA$3/HLOOKUP('レシピ表'!AA$2,'原料毎栄養価表'!$F$2:$WJ$62,3,0)),"-")</f>
        <v>-</v>
      </c>
      <c r="AB13" s="27" t="str">
        <f>IF(HLOOKUP('レシピ表'!AB$2,'原料毎栄養価表'!$F$2:$WJ$62,ROW(),0)*('レシピ表'!AB$3/HLOOKUP('レシピ表'!AB$2,'原料毎栄養価表'!$F$2:$WJ$62,3,0))&lt;&gt;0, HLOOKUP('レシピ表'!AB$2,'原料毎栄養価表'!$F$2:$WJ$62,ROW(),0)*('レシピ表'!AB$3/HLOOKUP('レシピ表'!AB$2,'原料毎栄養価表'!$F$2:$WJ$62,3,0)),"-")</f>
        <v>-</v>
      </c>
      <c r="AC13" s="27" t="str">
        <f>IF(HLOOKUP('レシピ表'!AC$2,'原料毎栄養価表'!$F$2:$WJ$62,ROW(),0)*('レシピ表'!AC$3/HLOOKUP('レシピ表'!AC$2,'原料毎栄養価表'!$F$2:$WJ$62,3,0))&lt;&gt;0, HLOOKUP('レシピ表'!AC$2,'原料毎栄養価表'!$F$2:$WJ$62,ROW(),0)*('レシピ表'!AC$3/HLOOKUP('レシピ表'!AC$2,'原料毎栄養価表'!$F$2:$WJ$62,3,0)),"-")</f>
        <v>-</v>
      </c>
      <c r="AD13" s="27" t="str">
        <f>IF(HLOOKUP('レシピ表'!AD$2,'原料毎栄養価表'!$F$2:$WJ$62,ROW(),0)*('レシピ表'!AD$3/HLOOKUP('レシピ表'!AD$2,'原料毎栄養価表'!$F$2:$WJ$62,3,0))&lt;&gt;0, HLOOKUP('レシピ表'!AD$2,'原料毎栄養価表'!$F$2:$WJ$62,ROW(),0)*('レシピ表'!AD$3/HLOOKUP('レシピ表'!AD$2,'原料毎栄養価表'!$F$2:$WJ$62,3,0)),"-")</f>
        <v>-</v>
      </c>
      <c r="AE13" s="27" t="str">
        <f>IF(HLOOKUP('レシピ表'!AE$2,'原料毎栄養価表'!$F$2:$WJ$62,ROW(),0)*('レシピ表'!AE$3/HLOOKUP('レシピ表'!AE$2,'原料毎栄養価表'!$F$2:$WJ$62,3,0))&lt;&gt;0, HLOOKUP('レシピ表'!AE$2,'原料毎栄養価表'!$F$2:$WJ$62,ROW(),0)*('レシピ表'!AE$3/HLOOKUP('レシピ表'!AE$2,'原料毎栄養価表'!$F$2:$WJ$62,3,0)),"-")</f>
        <v>-</v>
      </c>
      <c r="AF13" s="27" t="str">
        <f>IF(HLOOKUP('レシピ表'!AF$2,'原料毎栄養価表'!$F$2:$WJ$62,ROW(),0)*('レシピ表'!AF$3/HLOOKUP('レシピ表'!AF$2,'原料毎栄養価表'!$F$2:$WJ$62,3,0))&lt;&gt;0, HLOOKUP('レシピ表'!AF$2,'原料毎栄養価表'!$F$2:$WJ$62,ROW(),0)*('レシピ表'!AF$3/HLOOKUP('レシピ表'!AF$2,'原料毎栄養価表'!$F$2:$WJ$62,3,0)),"-")</f>
        <v>-</v>
      </c>
      <c r="AG13" s="27" t="str">
        <f>IF(HLOOKUP('レシピ表'!AG$2,'原料毎栄養価表'!$F$2:$WJ$62,ROW(),0)*('レシピ表'!AG$3/HLOOKUP('レシピ表'!AG$2,'原料毎栄養価表'!$F$2:$WJ$62,3,0))&lt;&gt;0, HLOOKUP('レシピ表'!AG$2,'原料毎栄養価表'!$F$2:$WJ$62,ROW(),0)*('レシピ表'!AG$3/HLOOKUP('レシピ表'!AG$2,'原料毎栄養価表'!$F$2:$WJ$62,3,0)),"-")</f>
        <v>-</v>
      </c>
      <c r="AH13" s="27" t="str">
        <f>IF(HLOOKUP('レシピ表'!AH$2,'原料毎栄養価表'!$F$2:$WJ$62,ROW(),0)*('レシピ表'!AH$3/HLOOKUP('レシピ表'!AH$2,'原料毎栄養価表'!$F$2:$WJ$62,3,0))&lt;&gt;0, HLOOKUP('レシピ表'!AH$2,'原料毎栄養価表'!$F$2:$WJ$62,ROW(),0)*('レシピ表'!AH$3/HLOOKUP('レシピ表'!AH$2,'原料毎栄養価表'!$F$2:$WJ$62,3,0)),"-")</f>
        <v>-</v>
      </c>
      <c r="AI13" s="27" t="str">
        <f>IF(HLOOKUP('レシピ表'!AI$2,'原料毎栄養価表'!$F$2:$WJ$62,ROW(),0)*('レシピ表'!AI$3/HLOOKUP('レシピ表'!AI$2,'原料毎栄養価表'!$F$2:$WJ$62,3,0))&lt;&gt;0, HLOOKUP('レシピ表'!AI$2,'原料毎栄養価表'!$F$2:$WJ$62,ROW(),0)*('レシピ表'!AI$3/HLOOKUP('レシピ表'!AI$2,'原料毎栄養価表'!$F$2:$WJ$62,3,0)),"-")</f>
        <v>-</v>
      </c>
      <c r="AJ13" s="27" t="str">
        <f>IF(HLOOKUP('レシピ表'!AJ$2,'原料毎栄養価表'!$F$2:$WJ$62,ROW(),0)*('レシピ表'!AJ$3/HLOOKUP('レシピ表'!AJ$2,'原料毎栄養価表'!$F$2:$WJ$62,3,0))&lt;&gt;0, HLOOKUP('レシピ表'!AJ$2,'原料毎栄養価表'!$F$2:$WJ$62,ROW(),0)*('レシピ表'!AJ$3/HLOOKUP('レシピ表'!AJ$2,'原料毎栄養価表'!$F$2:$WJ$62,3,0)),"-")</f>
        <v>-</v>
      </c>
      <c r="AK13" s="27" t="str">
        <f>IF(HLOOKUP('レシピ表'!AK$2,'原料毎栄養価表'!$F$2:$WJ$62,ROW(),0)*('レシピ表'!AK$3/HLOOKUP('レシピ表'!AK$2,'原料毎栄養価表'!$F$2:$WJ$62,3,0))&lt;&gt;0, HLOOKUP('レシピ表'!AK$2,'原料毎栄養価表'!$F$2:$WJ$62,ROW(),0)*('レシピ表'!AK$3/HLOOKUP('レシピ表'!AK$2,'原料毎栄養価表'!$F$2:$WJ$62,3,0)),"-")</f>
        <v>-</v>
      </c>
      <c r="AL13" s="27" t="str">
        <f>IF(HLOOKUP('レシピ表'!AL$2,'原料毎栄養価表'!$F$2:$WJ$62,ROW(),0)*('レシピ表'!AL$3/HLOOKUP('レシピ表'!AL$2,'原料毎栄養価表'!$F$2:$WJ$62,3,0))&lt;&gt;0, HLOOKUP('レシピ表'!AL$2,'原料毎栄養価表'!$F$2:$WJ$62,ROW(),0)*('レシピ表'!AL$3/HLOOKUP('レシピ表'!AL$2,'原料毎栄養価表'!$F$2:$WJ$62,3,0)),"-")</f>
        <v>-</v>
      </c>
      <c r="AM13" s="27" t="str">
        <f>IF(HLOOKUP('レシピ表'!AM$2,'原料毎栄養価表'!$F$2:$WJ$62,ROW(),0)*('レシピ表'!AM$3/HLOOKUP('レシピ表'!AM$2,'原料毎栄養価表'!$F$2:$WJ$62,3,0))&lt;&gt;0, HLOOKUP('レシピ表'!AM$2,'原料毎栄養価表'!$F$2:$WJ$62,ROW(),0)*('レシピ表'!AM$3/HLOOKUP('レシピ表'!AM$2,'原料毎栄養価表'!$F$2:$WJ$62,3,0)),"-")</f>
        <v>-</v>
      </c>
      <c r="AN13" s="27" t="str">
        <f>IF(HLOOKUP('レシピ表'!AN$2,'原料毎栄養価表'!$F$2:$WJ$62,ROW(),0)*('レシピ表'!AN$3/HLOOKUP('レシピ表'!AN$2,'原料毎栄養価表'!$F$2:$WJ$62,3,0))&lt;&gt;0, HLOOKUP('レシピ表'!AN$2,'原料毎栄養価表'!$F$2:$WJ$62,ROW(),0)*('レシピ表'!AN$3/HLOOKUP('レシピ表'!AN$2,'原料毎栄養価表'!$F$2:$WJ$62,3,0)),"-")</f>
        <v>-</v>
      </c>
      <c r="AO13" s="27" t="str">
        <f>IF(HLOOKUP('レシピ表'!AO$2,'原料毎栄養価表'!$F$2:$WJ$62,ROW(),0)*('レシピ表'!AO$3/HLOOKUP('レシピ表'!AO$2,'原料毎栄養価表'!$F$2:$WJ$62,3,0))&lt;&gt;0, HLOOKUP('レシピ表'!AO$2,'原料毎栄養価表'!$F$2:$WJ$62,ROW(),0)*('レシピ表'!AO$3/HLOOKUP('レシピ表'!AO$2,'原料毎栄養価表'!$F$2:$WJ$62,3,0)),"-")</f>
        <v>-</v>
      </c>
      <c r="AP13" s="27" t="str">
        <f>IF(HLOOKUP('レシピ表'!AP$2,'原料毎栄養価表'!$F$2:$WJ$62,ROW(),0)*('レシピ表'!AP$3/HLOOKUP('レシピ表'!AP$2,'原料毎栄養価表'!$F$2:$WJ$62,3,0))&lt;&gt;0, HLOOKUP('レシピ表'!AP$2,'原料毎栄養価表'!$F$2:$WJ$62,ROW(),0)*('レシピ表'!AP$3/HLOOKUP('レシピ表'!AP$2,'原料毎栄養価表'!$F$2:$WJ$62,3,0)),"-")</f>
        <v>-</v>
      </c>
      <c r="AQ13" s="27" t="str">
        <f>IF(HLOOKUP('レシピ表'!AQ$2,'原料毎栄養価表'!$F$2:$WJ$62,ROW(),0)*('レシピ表'!AQ$3/HLOOKUP('レシピ表'!AQ$2,'原料毎栄養価表'!$F$2:$WJ$62,3,0))&lt;&gt;0, HLOOKUP('レシピ表'!AQ$2,'原料毎栄養価表'!$F$2:$WJ$62,ROW(),0)*('レシピ表'!AQ$3/HLOOKUP('レシピ表'!AQ$2,'原料毎栄養価表'!$F$2:$WJ$62,3,0)),"-")</f>
        <v>-</v>
      </c>
      <c r="AR13" s="27" t="str">
        <f>IF(HLOOKUP('レシピ表'!AR$2,'原料毎栄養価表'!$F$2:$WJ$62,ROW(),0)*('レシピ表'!AR$3/HLOOKUP('レシピ表'!AR$2,'原料毎栄養価表'!$F$2:$WJ$62,3,0))&lt;&gt;0, HLOOKUP('レシピ表'!AR$2,'原料毎栄養価表'!$F$2:$WJ$62,ROW(),0)*('レシピ表'!AR$3/HLOOKUP('レシピ表'!AR$2,'原料毎栄養価表'!$F$2:$WJ$62,3,0)),"-")</f>
        <v>-</v>
      </c>
      <c r="AS13" s="27" t="str">
        <f>IF(HLOOKUP('レシピ表'!AS$2,'原料毎栄養価表'!$F$2:$WJ$62,ROW(),0)*('レシピ表'!AS$3/HLOOKUP('レシピ表'!AS$2,'原料毎栄養価表'!$F$2:$WJ$62,3,0))&lt;&gt;0, HLOOKUP('レシピ表'!AS$2,'原料毎栄養価表'!$F$2:$WJ$62,ROW(),0)*('レシピ表'!AS$3/HLOOKUP('レシピ表'!AS$2,'原料毎栄養価表'!$F$2:$WJ$62,3,0)),"-")</f>
        <v>-</v>
      </c>
      <c r="AT13" s="27" t="str">
        <f>IF(HLOOKUP('レシピ表'!AT$2,'原料毎栄養価表'!$F$2:$WJ$62,ROW(),0)*('レシピ表'!AT$3/HLOOKUP('レシピ表'!AT$2,'原料毎栄養価表'!$F$2:$WJ$62,3,0))&lt;&gt;0, HLOOKUP('レシピ表'!AT$2,'原料毎栄養価表'!$F$2:$WJ$62,ROW(),0)*('レシピ表'!AT$3/HLOOKUP('レシピ表'!AT$2,'原料毎栄養価表'!$F$2:$WJ$62,3,0)),"-")</f>
        <v>-</v>
      </c>
    </row>
    <row r="14" ht="13.5" customHeight="1">
      <c r="A14" s="1"/>
      <c r="B14" s="13"/>
      <c r="C14" s="13" t="s">
        <v>84</v>
      </c>
      <c r="D14" s="13" t="s">
        <v>85</v>
      </c>
      <c r="E14" s="13" t="s">
        <v>61</v>
      </c>
      <c r="F14" s="27">
        <f>SUM('レシピ表'!I14:ZP14)</f>
        <v>1.2</v>
      </c>
      <c r="G14" s="30">
        <v>100.0</v>
      </c>
      <c r="H14" s="31">
        <f>IFERROR('レシピ表'!$F14/HLOOKUP('レシピ表'!H$1,'必要栄養価表'!$F$4:$X$62,ROW()-1,0)*100,"-")</f>
        <v>120</v>
      </c>
      <c r="I14" s="27" t="str">
        <f>IF(HLOOKUP('レシピ表'!I$2,'原料毎栄養価表'!$F$2:$WJ$62,ROW(),0)*('レシピ表'!I$3/HLOOKUP('レシピ表'!I$2,'原料毎栄養価表'!$F$2:$WJ$62,3,0))&lt;&gt;0, HLOOKUP('レシピ表'!I$2,'原料毎栄養価表'!$F$2:$WJ$62,ROW(),0)*('レシピ表'!I$3/HLOOKUP('レシピ表'!I$2,'原料毎栄養価表'!$F$2:$WJ$62,3,0)),"-")</f>
        <v>-</v>
      </c>
      <c r="J14" s="27" t="str">
        <f>IF(HLOOKUP('レシピ表'!J$2,'原料毎栄養価表'!$F$2:$WJ$62,ROW(),0)*('レシピ表'!J$3/HLOOKUP('レシピ表'!J$2,'原料毎栄養価表'!$F$2:$WJ$62,3,0))&lt;&gt;0, HLOOKUP('レシピ表'!J$2,'原料毎栄養価表'!$F$2:$WJ$62,ROW(),0)*('レシピ表'!J$3/HLOOKUP('レシピ表'!J$2,'原料毎栄養価表'!$F$2:$WJ$62,3,0)),"-")</f>
        <v>-</v>
      </c>
      <c r="K14" s="27" t="str">
        <f>IF(HLOOKUP('レシピ表'!K$2,'原料毎栄養価表'!$F$2:$WJ$62,ROW(),0)*('レシピ表'!K$3/HLOOKUP('レシピ表'!K$2,'原料毎栄養価表'!$F$2:$WJ$62,3,0))&lt;&gt;0, HLOOKUP('レシピ表'!K$2,'原料毎栄養価表'!$F$2:$WJ$62,ROW(),0)*('レシピ表'!K$3/HLOOKUP('レシピ表'!K$2,'原料毎栄養価表'!$F$2:$WJ$62,3,0)),"-")</f>
        <v>-</v>
      </c>
      <c r="L14" s="27" t="str">
        <f>IF(HLOOKUP('レシピ表'!L$2,'原料毎栄養価表'!$F$2:$WJ$62,ROW(),0)*('レシピ表'!L$3/HLOOKUP('レシピ表'!L$2,'原料毎栄養価表'!$F$2:$WJ$62,3,0))&lt;&gt;0, HLOOKUP('レシピ表'!L$2,'原料毎栄養価表'!$F$2:$WJ$62,ROW(),0)*('レシピ表'!L$3/HLOOKUP('レシピ表'!L$2,'原料毎栄養価表'!$F$2:$WJ$62,3,0)),"-")</f>
        <v>-</v>
      </c>
      <c r="M14" s="27" t="str">
        <f>IF(HLOOKUP('レシピ表'!M$2,'原料毎栄養価表'!$F$2:$WJ$62,ROW(),0)*('レシピ表'!M$3/HLOOKUP('レシピ表'!M$2,'原料毎栄養価表'!$F$2:$WJ$62,3,0))&lt;&gt;0, HLOOKUP('レシピ表'!M$2,'原料毎栄養価表'!$F$2:$WJ$62,ROW(),0)*('レシピ表'!M$3/HLOOKUP('レシピ表'!M$2,'原料毎栄養価表'!$F$2:$WJ$62,3,0)),"-")</f>
        <v>-</v>
      </c>
      <c r="N14" s="27" t="str">
        <f>IF(HLOOKUP('レシピ表'!N$2,'原料毎栄養価表'!$F$2:$WJ$62,ROW(),0)*('レシピ表'!N$3/HLOOKUP('レシピ表'!N$2,'原料毎栄養価表'!$F$2:$WJ$62,3,0))&lt;&gt;0, HLOOKUP('レシピ表'!N$2,'原料毎栄養価表'!$F$2:$WJ$62,ROW(),0)*('レシピ表'!N$3/HLOOKUP('レシピ表'!N$2,'原料毎栄養価表'!$F$2:$WJ$62,3,0)),"-")</f>
        <v>-</v>
      </c>
      <c r="O14" s="27" t="str">
        <f>IF(HLOOKUP('レシピ表'!O$2,'原料毎栄養価表'!$F$2:$WJ$62,ROW(),0)*('レシピ表'!O$3/HLOOKUP('レシピ表'!O$2,'原料毎栄養価表'!$F$2:$WJ$62,3,0))&lt;&gt;0, HLOOKUP('レシピ表'!O$2,'原料毎栄養価表'!$F$2:$WJ$62,ROW(),0)*('レシピ表'!O$3/HLOOKUP('レシピ表'!O$2,'原料毎栄養価表'!$F$2:$WJ$62,3,0)),"-")</f>
        <v>-</v>
      </c>
      <c r="P14" s="27" t="str">
        <f>IF(HLOOKUP('レシピ表'!P$2,'原料毎栄養価表'!$F$2:$WJ$62,ROW(),0)*('レシピ表'!P$3/HLOOKUP('レシピ表'!P$2,'原料毎栄養価表'!$F$2:$WJ$62,3,0))&lt;&gt;0, HLOOKUP('レシピ表'!P$2,'原料毎栄養価表'!$F$2:$WJ$62,ROW(),0)*('レシピ表'!P$3/HLOOKUP('レシピ表'!P$2,'原料毎栄養価表'!$F$2:$WJ$62,3,0)),"-")</f>
        <v>-</v>
      </c>
      <c r="Q14" s="27" t="str">
        <f>IF(HLOOKUP('レシピ表'!Q$2,'原料毎栄養価表'!$F$2:$WJ$62,ROW(),0)*('レシピ表'!Q$3/HLOOKUP('レシピ表'!Q$2,'原料毎栄養価表'!$F$2:$WJ$62,3,0))&lt;&gt;0, HLOOKUP('レシピ表'!Q$2,'原料毎栄養価表'!$F$2:$WJ$62,ROW(),0)*('レシピ表'!Q$3/HLOOKUP('レシピ表'!Q$2,'原料毎栄養価表'!$F$2:$WJ$62,3,0)),"-")</f>
        <v>-</v>
      </c>
      <c r="R14" s="27">
        <f>IF(HLOOKUP('レシピ表'!R$2,'原料毎栄養価表'!$F$2:$WJ$62,ROW(),0)*('レシピ表'!R$3/HLOOKUP('レシピ表'!R$2,'原料毎栄養価表'!$F$2:$WJ$62,3,0))&lt;&gt;0, HLOOKUP('レシピ表'!R$2,'原料毎栄養価表'!$F$2:$WJ$62,ROW(),0)*('レシピ表'!R$3/HLOOKUP('レシピ表'!R$2,'原料毎栄養価表'!$F$2:$WJ$62,3,0)),"-")</f>
        <v>1.2</v>
      </c>
      <c r="S14" s="27" t="str">
        <f>IF(HLOOKUP('レシピ表'!S$2,'原料毎栄養価表'!$F$2:$WJ$62,ROW(),0)*('レシピ表'!S$3/HLOOKUP('レシピ表'!S$2,'原料毎栄養価表'!$F$2:$WJ$62,3,0))&lt;&gt;0, HLOOKUP('レシピ表'!S$2,'原料毎栄養価表'!$F$2:$WJ$62,ROW(),0)*('レシピ表'!S$3/HLOOKUP('レシピ表'!S$2,'原料毎栄養価表'!$F$2:$WJ$62,3,0)),"-")</f>
        <v>-</v>
      </c>
      <c r="T14" s="27" t="str">
        <f>IF(HLOOKUP('レシピ表'!T$2,'原料毎栄養価表'!$F$2:$WJ$62,ROW(),0)*('レシピ表'!T$3/HLOOKUP('レシピ表'!T$2,'原料毎栄養価表'!$F$2:$WJ$62,3,0))&lt;&gt;0, HLOOKUP('レシピ表'!T$2,'原料毎栄養価表'!$F$2:$WJ$62,ROW(),0)*('レシピ表'!T$3/HLOOKUP('レシピ表'!T$2,'原料毎栄養価表'!$F$2:$WJ$62,3,0)),"-")</f>
        <v>-</v>
      </c>
      <c r="U14" s="27" t="str">
        <f>IF(HLOOKUP('レシピ表'!U$2,'原料毎栄養価表'!$F$2:$WJ$62,ROW(),0)*('レシピ表'!U$3/HLOOKUP('レシピ表'!U$2,'原料毎栄養価表'!$F$2:$WJ$62,3,0))&lt;&gt;0, HLOOKUP('レシピ表'!U$2,'原料毎栄養価表'!$F$2:$WJ$62,ROW(),0)*('レシピ表'!U$3/HLOOKUP('レシピ表'!U$2,'原料毎栄養価表'!$F$2:$WJ$62,3,0)),"-")</f>
        <v>-</v>
      </c>
      <c r="V14" s="27" t="str">
        <f>IF(HLOOKUP('レシピ表'!V$2,'原料毎栄養価表'!$F$2:$WJ$62,ROW(),0)*('レシピ表'!V$3/HLOOKUP('レシピ表'!V$2,'原料毎栄養価表'!$F$2:$WJ$62,3,0))&lt;&gt;0, HLOOKUP('レシピ表'!V$2,'原料毎栄養価表'!$F$2:$WJ$62,ROW(),0)*('レシピ表'!V$3/HLOOKUP('レシピ表'!V$2,'原料毎栄養価表'!$F$2:$WJ$62,3,0)),"-")</f>
        <v>-</v>
      </c>
      <c r="W14" s="27" t="str">
        <f>IF(HLOOKUP('レシピ表'!W$2,'原料毎栄養価表'!$F$2:$WJ$62,ROW(),0)*('レシピ表'!W$3/HLOOKUP('レシピ表'!W$2,'原料毎栄養価表'!$F$2:$WJ$62,3,0))&lt;&gt;0, HLOOKUP('レシピ表'!W$2,'原料毎栄養価表'!$F$2:$WJ$62,ROW(),0)*('レシピ表'!W$3/HLOOKUP('レシピ表'!W$2,'原料毎栄養価表'!$F$2:$WJ$62,3,0)),"-")</f>
        <v>-</v>
      </c>
      <c r="X14" s="27" t="str">
        <f>IF(HLOOKUP('レシピ表'!X$2,'原料毎栄養価表'!$F$2:$WJ$62,ROW(),0)*('レシピ表'!X$3/HLOOKUP('レシピ表'!X$2,'原料毎栄養価表'!$F$2:$WJ$62,3,0))&lt;&gt;0, HLOOKUP('レシピ表'!X$2,'原料毎栄養価表'!$F$2:$WJ$62,ROW(),0)*('レシピ表'!X$3/HLOOKUP('レシピ表'!X$2,'原料毎栄養価表'!$F$2:$WJ$62,3,0)),"-")</f>
        <v>-</v>
      </c>
      <c r="Y14" s="27" t="str">
        <f>IF(HLOOKUP('レシピ表'!Y$2,'原料毎栄養価表'!$F$2:$WJ$62,ROW(),0)*('レシピ表'!Y$3/HLOOKUP('レシピ表'!Y$2,'原料毎栄養価表'!$F$2:$WJ$62,3,0))&lt;&gt;0, HLOOKUP('レシピ表'!Y$2,'原料毎栄養価表'!$F$2:$WJ$62,ROW(),0)*('レシピ表'!Y$3/HLOOKUP('レシピ表'!Y$2,'原料毎栄養価表'!$F$2:$WJ$62,3,0)),"-")</f>
        <v>-</v>
      </c>
      <c r="Z14" s="27" t="str">
        <f>IF(HLOOKUP('レシピ表'!Z$2,'原料毎栄養価表'!$F$2:$WJ$62,ROW(),0)*('レシピ表'!Z$3/HLOOKUP('レシピ表'!Z$2,'原料毎栄養価表'!$F$2:$WJ$62,3,0))&lt;&gt;0, HLOOKUP('レシピ表'!Z$2,'原料毎栄養価表'!$F$2:$WJ$62,ROW(),0)*('レシピ表'!Z$3/HLOOKUP('レシピ表'!Z$2,'原料毎栄養価表'!$F$2:$WJ$62,3,0)),"-")</f>
        <v>-</v>
      </c>
      <c r="AA14" s="27" t="str">
        <f>IF(HLOOKUP('レシピ表'!AA$2,'原料毎栄養価表'!$F$2:$WJ$62,ROW(),0)*('レシピ表'!AA$3/HLOOKUP('レシピ表'!AA$2,'原料毎栄養価表'!$F$2:$WJ$62,3,0))&lt;&gt;0, HLOOKUP('レシピ表'!AA$2,'原料毎栄養価表'!$F$2:$WJ$62,ROW(),0)*('レシピ表'!AA$3/HLOOKUP('レシピ表'!AA$2,'原料毎栄養価表'!$F$2:$WJ$62,3,0)),"-")</f>
        <v>-</v>
      </c>
      <c r="AB14" s="27" t="str">
        <f>IF(HLOOKUP('レシピ表'!AB$2,'原料毎栄養価表'!$F$2:$WJ$62,ROW(),0)*('レシピ表'!AB$3/HLOOKUP('レシピ表'!AB$2,'原料毎栄養価表'!$F$2:$WJ$62,3,0))&lt;&gt;0, HLOOKUP('レシピ表'!AB$2,'原料毎栄養価表'!$F$2:$WJ$62,ROW(),0)*('レシピ表'!AB$3/HLOOKUP('レシピ表'!AB$2,'原料毎栄養価表'!$F$2:$WJ$62,3,0)),"-")</f>
        <v>-</v>
      </c>
      <c r="AC14" s="27" t="str">
        <f>IF(HLOOKUP('レシピ表'!AC$2,'原料毎栄養価表'!$F$2:$WJ$62,ROW(),0)*('レシピ表'!AC$3/HLOOKUP('レシピ表'!AC$2,'原料毎栄養価表'!$F$2:$WJ$62,3,0))&lt;&gt;0, HLOOKUP('レシピ表'!AC$2,'原料毎栄養価表'!$F$2:$WJ$62,ROW(),0)*('レシピ表'!AC$3/HLOOKUP('レシピ表'!AC$2,'原料毎栄養価表'!$F$2:$WJ$62,3,0)),"-")</f>
        <v>-</v>
      </c>
      <c r="AD14" s="27" t="str">
        <f>IF(HLOOKUP('レシピ表'!AD$2,'原料毎栄養価表'!$F$2:$WJ$62,ROW(),0)*('レシピ表'!AD$3/HLOOKUP('レシピ表'!AD$2,'原料毎栄養価表'!$F$2:$WJ$62,3,0))&lt;&gt;0, HLOOKUP('レシピ表'!AD$2,'原料毎栄養価表'!$F$2:$WJ$62,ROW(),0)*('レシピ表'!AD$3/HLOOKUP('レシピ表'!AD$2,'原料毎栄養価表'!$F$2:$WJ$62,3,0)),"-")</f>
        <v>-</v>
      </c>
      <c r="AE14" s="27" t="str">
        <f>IF(HLOOKUP('レシピ表'!AE$2,'原料毎栄養価表'!$F$2:$WJ$62,ROW(),0)*('レシピ表'!AE$3/HLOOKUP('レシピ表'!AE$2,'原料毎栄養価表'!$F$2:$WJ$62,3,0))&lt;&gt;0, HLOOKUP('レシピ表'!AE$2,'原料毎栄養価表'!$F$2:$WJ$62,ROW(),0)*('レシピ表'!AE$3/HLOOKUP('レシピ表'!AE$2,'原料毎栄養価表'!$F$2:$WJ$62,3,0)),"-")</f>
        <v>-</v>
      </c>
      <c r="AF14" s="27" t="str">
        <f>IF(HLOOKUP('レシピ表'!AF$2,'原料毎栄養価表'!$F$2:$WJ$62,ROW(),0)*('レシピ表'!AF$3/HLOOKUP('レシピ表'!AF$2,'原料毎栄養価表'!$F$2:$WJ$62,3,0))&lt;&gt;0, HLOOKUP('レシピ表'!AF$2,'原料毎栄養価表'!$F$2:$WJ$62,ROW(),0)*('レシピ表'!AF$3/HLOOKUP('レシピ表'!AF$2,'原料毎栄養価表'!$F$2:$WJ$62,3,0)),"-")</f>
        <v>-</v>
      </c>
      <c r="AG14" s="27" t="str">
        <f>IF(HLOOKUP('レシピ表'!AG$2,'原料毎栄養価表'!$F$2:$WJ$62,ROW(),0)*('レシピ表'!AG$3/HLOOKUP('レシピ表'!AG$2,'原料毎栄養価表'!$F$2:$WJ$62,3,0))&lt;&gt;0, HLOOKUP('レシピ表'!AG$2,'原料毎栄養価表'!$F$2:$WJ$62,ROW(),0)*('レシピ表'!AG$3/HLOOKUP('レシピ表'!AG$2,'原料毎栄養価表'!$F$2:$WJ$62,3,0)),"-")</f>
        <v>-</v>
      </c>
      <c r="AH14" s="27" t="str">
        <f>IF(HLOOKUP('レシピ表'!AH$2,'原料毎栄養価表'!$F$2:$WJ$62,ROW(),0)*('レシピ表'!AH$3/HLOOKUP('レシピ表'!AH$2,'原料毎栄養価表'!$F$2:$WJ$62,3,0))&lt;&gt;0, HLOOKUP('レシピ表'!AH$2,'原料毎栄養価表'!$F$2:$WJ$62,ROW(),0)*('レシピ表'!AH$3/HLOOKUP('レシピ表'!AH$2,'原料毎栄養価表'!$F$2:$WJ$62,3,0)),"-")</f>
        <v>-</v>
      </c>
      <c r="AI14" s="27" t="str">
        <f>IF(HLOOKUP('レシピ表'!AI$2,'原料毎栄養価表'!$F$2:$WJ$62,ROW(),0)*('レシピ表'!AI$3/HLOOKUP('レシピ表'!AI$2,'原料毎栄養価表'!$F$2:$WJ$62,3,0))&lt;&gt;0, HLOOKUP('レシピ表'!AI$2,'原料毎栄養価表'!$F$2:$WJ$62,ROW(),0)*('レシピ表'!AI$3/HLOOKUP('レシピ表'!AI$2,'原料毎栄養価表'!$F$2:$WJ$62,3,0)),"-")</f>
        <v>-</v>
      </c>
      <c r="AJ14" s="27" t="str">
        <f>IF(HLOOKUP('レシピ表'!AJ$2,'原料毎栄養価表'!$F$2:$WJ$62,ROW(),0)*('レシピ表'!AJ$3/HLOOKUP('レシピ表'!AJ$2,'原料毎栄養価表'!$F$2:$WJ$62,3,0))&lt;&gt;0, HLOOKUP('レシピ表'!AJ$2,'原料毎栄養価表'!$F$2:$WJ$62,ROW(),0)*('レシピ表'!AJ$3/HLOOKUP('レシピ表'!AJ$2,'原料毎栄養価表'!$F$2:$WJ$62,3,0)),"-")</f>
        <v>-</v>
      </c>
      <c r="AK14" s="27" t="str">
        <f>IF(HLOOKUP('レシピ表'!AK$2,'原料毎栄養価表'!$F$2:$WJ$62,ROW(),0)*('レシピ表'!AK$3/HLOOKUP('レシピ表'!AK$2,'原料毎栄養価表'!$F$2:$WJ$62,3,0))&lt;&gt;0, HLOOKUP('レシピ表'!AK$2,'原料毎栄養価表'!$F$2:$WJ$62,ROW(),0)*('レシピ表'!AK$3/HLOOKUP('レシピ表'!AK$2,'原料毎栄養価表'!$F$2:$WJ$62,3,0)),"-")</f>
        <v>-</v>
      </c>
      <c r="AL14" s="27" t="str">
        <f>IF(HLOOKUP('レシピ表'!AL$2,'原料毎栄養価表'!$F$2:$WJ$62,ROW(),0)*('レシピ表'!AL$3/HLOOKUP('レシピ表'!AL$2,'原料毎栄養価表'!$F$2:$WJ$62,3,0))&lt;&gt;0, HLOOKUP('レシピ表'!AL$2,'原料毎栄養価表'!$F$2:$WJ$62,ROW(),0)*('レシピ表'!AL$3/HLOOKUP('レシピ表'!AL$2,'原料毎栄養価表'!$F$2:$WJ$62,3,0)),"-")</f>
        <v>-</v>
      </c>
      <c r="AM14" s="27" t="str">
        <f>IF(HLOOKUP('レシピ表'!AM$2,'原料毎栄養価表'!$F$2:$WJ$62,ROW(),0)*('レシピ表'!AM$3/HLOOKUP('レシピ表'!AM$2,'原料毎栄養価表'!$F$2:$WJ$62,3,0))&lt;&gt;0, HLOOKUP('レシピ表'!AM$2,'原料毎栄養価表'!$F$2:$WJ$62,ROW(),0)*('レシピ表'!AM$3/HLOOKUP('レシピ表'!AM$2,'原料毎栄養価表'!$F$2:$WJ$62,3,0)),"-")</f>
        <v>-</v>
      </c>
      <c r="AN14" s="27" t="str">
        <f>IF(HLOOKUP('レシピ表'!AN$2,'原料毎栄養価表'!$F$2:$WJ$62,ROW(),0)*('レシピ表'!AN$3/HLOOKUP('レシピ表'!AN$2,'原料毎栄養価表'!$F$2:$WJ$62,3,0))&lt;&gt;0, HLOOKUP('レシピ表'!AN$2,'原料毎栄養価表'!$F$2:$WJ$62,ROW(),0)*('レシピ表'!AN$3/HLOOKUP('レシピ表'!AN$2,'原料毎栄養価表'!$F$2:$WJ$62,3,0)),"-")</f>
        <v>-</v>
      </c>
      <c r="AO14" s="27" t="str">
        <f>IF(HLOOKUP('レシピ表'!AO$2,'原料毎栄養価表'!$F$2:$WJ$62,ROW(),0)*('レシピ表'!AO$3/HLOOKUP('レシピ表'!AO$2,'原料毎栄養価表'!$F$2:$WJ$62,3,0))&lt;&gt;0, HLOOKUP('レシピ表'!AO$2,'原料毎栄養価表'!$F$2:$WJ$62,ROW(),0)*('レシピ表'!AO$3/HLOOKUP('レシピ表'!AO$2,'原料毎栄養価表'!$F$2:$WJ$62,3,0)),"-")</f>
        <v>-</v>
      </c>
      <c r="AP14" s="27" t="str">
        <f>IF(HLOOKUP('レシピ表'!AP$2,'原料毎栄養価表'!$F$2:$WJ$62,ROW(),0)*('レシピ表'!AP$3/HLOOKUP('レシピ表'!AP$2,'原料毎栄養価表'!$F$2:$WJ$62,3,0))&lt;&gt;0, HLOOKUP('レシピ表'!AP$2,'原料毎栄養価表'!$F$2:$WJ$62,ROW(),0)*('レシピ表'!AP$3/HLOOKUP('レシピ表'!AP$2,'原料毎栄養価表'!$F$2:$WJ$62,3,0)),"-")</f>
        <v>-</v>
      </c>
      <c r="AQ14" s="27" t="str">
        <f>IF(HLOOKUP('レシピ表'!AQ$2,'原料毎栄養価表'!$F$2:$WJ$62,ROW(),0)*('レシピ表'!AQ$3/HLOOKUP('レシピ表'!AQ$2,'原料毎栄養価表'!$F$2:$WJ$62,3,0))&lt;&gt;0, HLOOKUP('レシピ表'!AQ$2,'原料毎栄養価表'!$F$2:$WJ$62,ROW(),0)*('レシピ表'!AQ$3/HLOOKUP('レシピ表'!AQ$2,'原料毎栄養価表'!$F$2:$WJ$62,3,0)),"-")</f>
        <v>-</v>
      </c>
      <c r="AR14" s="27" t="str">
        <f>IF(HLOOKUP('レシピ表'!AR$2,'原料毎栄養価表'!$F$2:$WJ$62,ROW(),0)*('レシピ表'!AR$3/HLOOKUP('レシピ表'!AR$2,'原料毎栄養価表'!$F$2:$WJ$62,3,0))&lt;&gt;0, HLOOKUP('レシピ表'!AR$2,'原料毎栄養価表'!$F$2:$WJ$62,ROW(),0)*('レシピ表'!AR$3/HLOOKUP('レシピ表'!AR$2,'原料毎栄養価表'!$F$2:$WJ$62,3,0)),"-")</f>
        <v>-</v>
      </c>
      <c r="AS14" s="27" t="str">
        <f>IF(HLOOKUP('レシピ表'!AS$2,'原料毎栄養価表'!$F$2:$WJ$62,ROW(),0)*('レシピ表'!AS$3/HLOOKUP('レシピ表'!AS$2,'原料毎栄養価表'!$F$2:$WJ$62,3,0))&lt;&gt;0, HLOOKUP('レシピ表'!AS$2,'原料毎栄養価表'!$F$2:$WJ$62,ROW(),0)*('レシピ表'!AS$3/HLOOKUP('レシピ表'!AS$2,'原料毎栄養価表'!$F$2:$WJ$62,3,0)),"-")</f>
        <v>-</v>
      </c>
      <c r="AT14" s="27" t="str">
        <f>IF(HLOOKUP('レシピ表'!AT$2,'原料毎栄養価表'!$F$2:$WJ$62,ROW(),0)*('レシピ表'!AT$3/HLOOKUP('レシピ表'!AT$2,'原料毎栄養価表'!$F$2:$WJ$62,3,0))&lt;&gt;0, HLOOKUP('レシピ表'!AT$2,'原料毎栄養価表'!$F$2:$WJ$62,ROW(),0)*('レシピ表'!AT$3/HLOOKUP('レシピ表'!AT$2,'原料毎栄養価表'!$F$2:$WJ$62,3,0)),"-")</f>
        <v>-</v>
      </c>
    </row>
    <row r="15" ht="13.5" customHeight="1">
      <c r="A15" s="1"/>
      <c r="B15" s="13"/>
      <c r="C15" s="13" t="s">
        <v>246</v>
      </c>
      <c r="D15" s="13" t="s">
        <v>87</v>
      </c>
      <c r="E15" s="13" t="s">
        <v>61</v>
      </c>
      <c r="F15" s="27">
        <f>SUM('レシピ表'!I15:ZP15)</f>
        <v>13.5308</v>
      </c>
      <c r="G15" s="30">
        <v>100.0</v>
      </c>
      <c r="H15" s="31">
        <f>IFERROR('レシピ表'!$F15/HLOOKUP('レシピ表'!H$1,'必要栄養価表'!$F$4:$X$62,ROW()-1,0)*100,"-")</f>
        <v>123.0072727</v>
      </c>
      <c r="I15" s="27">
        <f>IF(HLOOKUP('レシピ表'!I$2,'原料毎栄養価表'!$F$2:$WJ$62,ROW(),0)*('レシピ表'!I$3/HLOOKUP('レシピ表'!I$2,'原料毎栄養価表'!$F$2:$WJ$62,3,0))&lt;&gt;0, HLOOKUP('レシピ表'!I$2,'原料毎栄養価表'!$F$2:$WJ$62,ROW(),0)*('レシピ表'!I$3/HLOOKUP('レシピ表'!I$2,'原料毎栄養価表'!$F$2:$WJ$62,3,0)),"-")</f>
        <v>0.95</v>
      </c>
      <c r="J15" s="27">
        <f>IF(HLOOKUP('レシピ表'!J$2,'原料毎栄養価表'!$F$2:$WJ$62,ROW(),0)*('レシピ表'!J$3/HLOOKUP('レシピ表'!J$2,'原料毎栄養価表'!$F$2:$WJ$62,3,0))&lt;&gt;0, HLOOKUP('レシピ表'!J$2,'原料毎栄養価表'!$F$2:$WJ$62,ROW(),0)*('レシピ表'!J$3/HLOOKUP('レシピ表'!J$2,'原料毎栄養価表'!$F$2:$WJ$62,3,0)),"-")</f>
        <v>11.65</v>
      </c>
      <c r="K15" s="27">
        <f>IF(HLOOKUP('レシピ表'!K$2,'原料毎栄養価表'!$F$2:$WJ$62,ROW(),0)*('レシピ表'!K$3/HLOOKUP('レシピ表'!K$2,'原料毎栄養価表'!$F$2:$WJ$62,3,0))&lt;&gt;0, HLOOKUP('レシピ表'!K$2,'原料毎栄養価表'!$F$2:$WJ$62,ROW(),0)*('レシピ表'!K$3/HLOOKUP('レシピ表'!K$2,'原料毎栄養価表'!$F$2:$WJ$62,3,0)),"-")</f>
        <v>0.059</v>
      </c>
      <c r="L15" s="27" t="str">
        <f>IF(HLOOKUP('レシピ表'!L$2,'原料毎栄養価表'!$F$2:$WJ$62,ROW(),0)*('レシピ表'!L$3/HLOOKUP('レシピ表'!L$2,'原料毎栄養価表'!$F$2:$WJ$62,3,0))&lt;&gt;0, HLOOKUP('レシピ表'!L$2,'原料毎栄養価表'!$F$2:$WJ$62,ROW(),0)*('レシピ表'!L$3/HLOOKUP('レシピ表'!L$2,'原料毎栄養価表'!$F$2:$WJ$62,3,0)),"-")</f>
        <v>-</v>
      </c>
      <c r="M15" s="27" t="str">
        <f>IF(HLOOKUP('レシピ表'!M$2,'原料毎栄養価表'!$F$2:$WJ$62,ROW(),0)*('レシピ表'!M$3/HLOOKUP('レシピ表'!M$2,'原料毎栄養価表'!$F$2:$WJ$62,3,0))&lt;&gt;0, HLOOKUP('レシピ表'!M$2,'原料毎栄養価表'!$F$2:$WJ$62,ROW(),0)*('レシピ表'!M$3/HLOOKUP('レシピ表'!M$2,'原料毎栄養価表'!$F$2:$WJ$62,3,0)),"-")</f>
        <v>-</v>
      </c>
      <c r="N15" s="27">
        <f>IF(HLOOKUP('レシピ表'!N$2,'原料毎栄養価表'!$F$2:$WJ$62,ROW(),0)*('レシピ表'!N$3/HLOOKUP('レシピ表'!N$2,'原料毎栄養価表'!$F$2:$WJ$62,3,0))&lt;&gt;0, HLOOKUP('レシピ表'!N$2,'原料毎栄養価表'!$F$2:$WJ$62,ROW(),0)*('レシピ表'!N$3/HLOOKUP('レシピ表'!N$2,'原料毎栄養価表'!$F$2:$WJ$62,3,0)),"-")</f>
        <v>0.852</v>
      </c>
      <c r="O15" s="27" t="str">
        <f>IF(HLOOKUP('レシピ表'!O$2,'原料毎栄養価表'!$F$2:$WJ$62,ROW(),0)*('レシピ表'!O$3/HLOOKUP('レシピ表'!O$2,'原料毎栄養価表'!$F$2:$WJ$62,3,0))&lt;&gt;0, HLOOKUP('レシピ表'!O$2,'原料毎栄養価表'!$F$2:$WJ$62,ROW(),0)*('レシピ表'!O$3/HLOOKUP('レシピ表'!O$2,'原料毎栄養価表'!$F$2:$WJ$62,3,0)),"-")</f>
        <v>-</v>
      </c>
      <c r="P15" s="27" t="str">
        <f>IF(HLOOKUP('レシピ表'!P$2,'原料毎栄養価表'!$F$2:$WJ$62,ROW(),0)*('レシピ表'!P$3/HLOOKUP('レシピ表'!P$2,'原料毎栄養価表'!$F$2:$WJ$62,3,0))&lt;&gt;0, HLOOKUP('レシピ表'!P$2,'原料毎栄養価表'!$F$2:$WJ$62,ROW(),0)*('レシピ表'!P$3/HLOOKUP('レシピ表'!P$2,'原料毎栄養価表'!$F$2:$WJ$62,3,0)),"-")</f>
        <v>-</v>
      </c>
      <c r="Q15" s="27">
        <f>IF(HLOOKUP('レシピ表'!Q$2,'原料毎栄養価表'!$F$2:$WJ$62,ROW(),0)*('レシピ表'!Q$3/HLOOKUP('レシピ表'!Q$2,'原料毎栄養価表'!$F$2:$WJ$62,3,0))&lt;&gt;0, HLOOKUP('レシピ表'!Q$2,'原料毎栄養価表'!$F$2:$WJ$62,ROW(),0)*('レシピ表'!Q$3/HLOOKUP('レシピ表'!Q$2,'原料毎栄養価表'!$F$2:$WJ$62,3,0)),"-")</f>
        <v>0.0198</v>
      </c>
      <c r="R15" s="27" t="str">
        <f>IF(HLOOKUP('レシピ表'!R$2,'原料毎栄養価表'!$F$2:$WJ$62,ROW(),0)*('レシピ表'!R$3/HLOOKUP('レシピ表'!R$2,'原料毎栄養価表'!$F$2:$WJ$62,3,0))&lt;&gt;0, HLOOKUP('レシピ表'!R$2,'原料毎栄養価表'!$F$2:$WJ$62,ROW(),0)*('レシピ表'!R$3/HLOOKUP('レシピ表'!R$2,'原料毎栄養価表'!$F$2:$WJ$62,3,0)),"-")</f>
        <v>-</v>
      </c>
      <c r="S15" s="27" t="str">
        <f>IF(HLOOKUP('レシピ表'!S$2,'原料毎栄養価表'!$F$2:$WJ$62,ROW(),0)*('レシピ表'!S$3/HLOOKUP('レシピ表'!S$2,'原料毎栄養価表'!$F$2:$WJ$62,3,0))&lt;&gt;0, HLOOKUP('レシピ表'!S$2,'原料毎栄養価表'!$F$2:$WJ$62,ROW(),0)*('レシピ表'!S$3/HLOOKUP('レシピ表'!S$2,'原料毎栄養価表'!$F$2:$WJ$62,3,0)),"-")</f>
        <v>-</v>
      </c>
      <c r="T15" s="27" t="str">
        <f>IF(HLOOKUP('レシピ表'!T$2,'原料毎栄養価表'!$F$2:$WJ$62,ROW(),0)*('レシピ表'!T$3/HLOOKUP('レシピ表'!T$2,'原料毎栄養価表'!$F$2:$WJ$62,3,0))&lt;&gt;0, HLOOKUP('レシピ表'!T$2,'原料毎栄養価表'!$F$2:$WJ$62,ROW(),0)*('レシピ表'!T$3/HLOOKUP('レシピ表'!T$2,'原料毎栄養価表'!$F$2:$WJ$62,3,0)),"-")</f>
        <v>-</v>
      </c>
      <c r="U15" s="27" t="str">
        <f>IF(HLOOKUP('レシピ表'!U$2,'原料毎栄養価表'!$F$2:$WJ$62,ROW(),0)*('レシピ表'!U$3/HLOOKUP('レシピ表'!U$2,'原料毎栄養価表'!$F$2:$WJ$62,3,0))&lt;&gt;0, HLOOKUP('レシピ表'!U$2,'原料毎栄養価表'!$F$2:$WJ$62,ROW(),0)*('レシピ表'!U$3/HLOOKUP('レシピ表'!U$2,'原料毎栄養価表'!$F$2:$WJ$62,3,0)),"-")</f>
        <v>-</v>
      </c>
      <c r="V15" s="27" t="str">
        <f>IF(HLOOKUP('レシピ表'!V$2,'原料毎栄養価表'!$F$2:$WJ$62,ROW(),0)*('レシピ表'!V$3/HLOOKUP('レシピ表'!V$2,'原料毎栄養価表'!$F$2:$WJ$62,3,0))&lt;&gt;0, HLOOKUP('レシピ表'!V$2,'原料毎栄養価表'!$F$2:$WJ$62,ROW(),0)*('レシピ表'!V$3/HLOOKUP('レシピ表'!V$2,'原料毎栄養価表'!$F$2:$WJ$62,3,0)),"-")</f>
        <v>-</v>
      </c>
      <c r="W15" s="27" t="str">
        <f>IF(HLOOKUP('レシピ表'!W$2,'原料毎栄養価表'!$F$2:$WJ$62,ROW(),0)*('レシピ表'!W$3/HLOOKUP('レシピ表'!W$2,'原料毎栄養価表'!$F$2:$WJ$62,3,0))&lt;&gt;0, HLOOKUP('レシピ表'!W$2,'原料毎栄養価表'!$F$2:$WJ$62,ROW(),0)*('レシピ表'!W$3/HLOOKUP('レシピ表'!W$2,'原料毎栄養価表'!$F$2:$WJ$62,3,0)),"-")</f>
        <v>-</v>
      </c>
      <c r="X15" s="27" t="str">
        <f>IF(HLOOKUP('レシピ表'!X$2,'原料毎栄養価表'!$F$2:$WJ$62,ROW(),0)*('レシピ表'!X$3/HLOOKUP('レシピ表'!X$2,'原料毎栄養価表'!$F$2:$WJ$62,3,0))&lt;&gt;0, HLOOKUP('レシピ表'!X$2,'原料毎栄養価表'!$F$2:$WJ$62,ROW(),0)*('レシピ表'!X$3/HLOOKUP('レシピ表'!X$2,'原料毎栄養価表'!$F$2:$WJ$62,3,0)),"-")</f>
        <v>-</v>
      </c>
      <c r="Y15" s="27" t="str">
        <f>IF(HLOOKUP('レシピ表'!Y$2,'原料毎栄養価表'!$F$2:$WJ$62,ROW(),0)*('レシピ表'!Y$3/HLOOKUP('レシピ表'!Y$2,'原料毎栄養価表'!$F$2:$WJ$62,3,0))&lt;&gt;0, HLOOKUP('レシピ表'!Y$2,'原料毎栄養価表'!$F$2:$WJ$62,ROW(),0)*('レシピ表'!Y$3/HLOOKUP('レシピ表'!Y$2,'原料毎栄養価表'!$F$2:$WJ$62,3,0)),"-")</f>
        <v>-</v>
      </c>
      <c r="Z15" s="27" t="str">
        <f>IF(HLOOKUP('レシピ表'!Z$2,'原料毎栄養価表'!$F$2:$WJ$62,ROW(),0)*('レシピ表'!Z$3/HLOOKUP('レシピ表'!Z$2,'原料毎栄養価表'!$F$2:$WJ$62,3,0))&lt;&gt;0, HLOOKUP('レシピ表'!Z$2,'原料毎栄養価表'!$F$2:$WJ$62,ROW(),0)*('レシピ表'!Z$3/HLOOKUP('レシピ表'!Z$2,'原料毎栄養価表'!$F$2:$WJ$62,3,0)),"-")</f>
        <v>-</v>
      </c>
      <c r="AA15" s="27" t="str">
        <f>IF(HLOOKUP('レシピ表'!AA$2,'原料毎栄養価表'!$F$2:$WJ$62,ROW(),0)*('レシピ表'!AA$3/HLOOKUP('レシピ表'!AA$2,'原料毎栄養価表'!$F$2:$WJ$62,3,0))&lt;&gt;0, HLOOKUP('レシピ表'!AA$2,'原料毎栄養価表'!$F$2:$WJ$62,ROW(),0)*('レシピ表'!AA$3/HLOOKUP('レシピ表'!AA$2,'原料毎栄養価表'!$F$2:$WJ$62,3,0)),"-")</f>
        <v>-</v>
      </c>
      <c r="AB15" s="27" t="str">
        <f>IF(HLOOKUP('レシピ表'!AB$2,'原料毎栄養価表'!$F$2:$WJ$62,ROW(),0)*('レシピ表'!AB$3/HLOOKUP('レシピ表'!AB$2,'原料毎栄養価表'!$F$2:$WJ$62,3,0))&lt;&gt;0, HLOOKUP('レシピ表'!AB$2,'原料毎栄養価表'!$F$2:$WJ$62,ROW(),0)*('レシピ表'!AB$3/HLOOKUP('レシピ表'!AB$2,'原料毎栄養価表'!$F$2:$WJ$62,3,0)),"-")</f>
        <v>-</v>
      </c>
      <c r="AC15" s="27" t="str">
        <f>IF(HLOOKUP('レシピ表'!AC$2,'原料毎栄養価表'!$F$2:$WJ$62,ROW(),0)*('レシピ表'!AC$3/HLOOKUP('レシピ表'!AC$2,'原料毎栄養価表'!$F$2:$WJ$62,3,0))&lt;&gt;0, HLOOKUP('レシピ表'!AC$2,'原料毎栄養価表'!$F$2:$WJ$62,ROW(),0)*('レシピ表'!AC$3/HLOOKUP('レシピ表'!AC$2,'原料毎栄養価表'!$F$2:$WJ$62,3,0)),"-")</f>
        <v>-</v>
      </c>
      <c r="AD15" s="27" t="str">
        <f>IF(HLOOKUP('レシピ表'!AD$2,'原料毎栄養価表'!$F$2:$WJ$62,ROW(),0)*('レシピ表'!AD$3/HLOOKUP('レシピ表'!AD$2,'原料毎栄養価表'!$F$2:$WJ$62,3,0))&lt;&gt;0, HLOOKUP('レシピ表'!AD$2,'原料毎栄養価表'!$F$2:$WJ$62,ROW(),0)*('レシピ表'!AD$3/HLOOKUP('レシピ表'!AD$2,'原料毎栄養価表'!$F$2:$WJ$62,3,0)),"-")</f>
        <v>-</v>
      </c>
      <c r="AE15" s="27" t="str">
        <f>IF(HLOOKUP('レシピ表'!AE$2,'原料毎栄養価表'!$F$2:$WJ$62,ROW(),0)*('レシピ表'!AE$3/HLOOKUP('レシピ表'!AE$2,'原料毎栄養価表'!$F$2:$WJ$62,3,0))&lt;&gt;0, HLOOKUP('レシピ表'!AE$2,'原料毎栄養価表'!$F$2:$WJ$62,ROW(),0)*('レシピ表'!AE$3/HLOOKUP('レシピ表'!AE$2,'原料毎栄養価表'!$F$2:$WJ$62,3,0)),"-")</f>
        <v>-</v>
      </c>
      <c r="AF15" s="27" t="str">
        <f>IF(HLOOKUP('レシピ表'!AF$2,'原料毎栄養価表'!$F$2:$WJ$62,ROW(),0)*('レシピ表'!AF$3/HLOOKUP('レシピ表'!AF$2,'原料毎栄養価表'!$F$2:$WJ$62,3,0))&lt;&gt;0, HLOOKUP('レシピ表'!AF$2,'原料毎栄養価表'!$F$2:$WJ$62,ROW(),0)*('レシピ表'!AF$3/HLOOKUP('レシピ表'!AF$2,'原料毎栄養価表'!$F$2:$WJ$62,3,0)),"-")</f>
        <v>-</v>
      </c>
      <c r="AG15" s="27" t="str">
        <f>IF(HLOOKUP('レシピ表'!AG$2,'原料毎栄養価表'!$F$2:$WJ$62,ROW(),0)*('レシピ表'!AG$3/HLOOKUP('レシピ表'!AG$2,'原料毎栄養価表'!$F$2:$WJ$62,3,0))&lt;&gt;0, HLOOKUP('レシピ表'!AG$2,'原料毎栄養価表'!$F$2:$WJ$62,ROW(),0)*('レシピ表'!AG$3/HLOOKUP('レシピ表'!AG$2,'原料毎栄養価表'!$F$2:$WJ$62,3,0)),"-")</f>
        <v>-</v>
      </c>
      <c r="AH15" s="27" t="str">
        <f>IF(HLOOKUP('レシピ表'!AH$2,'原料毎栄養価表'!$F$2:$WJ$62,ROW(),0)*('レシピ表'!AH$3/HLOOKUP('レシピ表'!AH$2,'原料毎栄養価表'!$F$2:$WJ$62,3,0))&lt;&gt;0, HLOOKUP('レシピ表'!AH$2,'原料毎栄養価表'!$F$2:$WJ$62,ROW(),0)*('レシピ表'!AH$3/HLOOKUP('レシピ表'!AH$2,'原料毎栄養価表'!$F$2:$WJ$62,3,0)),"-")</f>
        <v>-</v>
      </c>
      <c r="AI15" s="27" t="str">
        <f>IF(HLOOKUP('レシピ表'!AI$2,'原料毎栄養価表'!$F$2:$WJ$62,ROW(),0)*('レシピ表'!AI$3/HLOOKUP('レシピ表'!AI$2,'原料毎栄養価表'!$F$2:$WJ$62,3,0))&lt;&gt;0, HLOOKUP('レシピ表'!AI$2,'原料毎栄養価表'!$F$2:$WJ$62,ROW(),0)*('レシピ表'!AI$3/HLOOKUP('レシピ表'!AI$2,'原料毎栄養価表'!$F$2:$WJ$62,3,0)),"-")</f>
        <v>-</v>
      </c>
      <c r="AJ15" s="27" t="str">
        <f>IF(HLOOKUP('レシピ表'!AJ$2,'原料毎栄養価表'!$F$2:$WJ$62,ROW(),0)*('レシピ表'!AJ$3/HLOOKUP('レシピ表'!AJ$2,'原料毎栄養価表'!$F$2:$WJ$62,3,0))&lt;&gt;0, HLOOKUP('レシピ表'!AJ$2,'原料毎栄養価表'!$F$2:$WJ$62,ROW(),0)*('レシピ表'!AJ$3/HLOOKUP('レシピ表'!AJ$2,'原料毎栄養価表'!$F$2:$WJ$62,3,0)),"-")</f>
        <v>-</v>
      </c>
      <c r="AK15" s="27" t="str">
        <f>IF(HLOOKUP('レシピ表'!AK$2,'原料毎栄養価表'!$F$2:$WJ$62,ROW(),0)*('レシピ表'!AK$3/HLOOKUP('レシピ表'!AK$2,'原料毎栄養価表'!$F$2:$WJ$62,3,0))&lt;&gt;0, HLOOKUP('レシピ表'!AK$2,'原料毎栄養価表'!$F$2:$WJ$62,ROW(),0)*('レシピ表'!AK$3/HLOOKUP('レシピ表'!AK$2,'原料毎栄養価表'!$F$2:$WJ$62,3,0)),"-")</f>
        <v>-</v>
      </c>
      <c r="AL15" s="27" t="str">
        <f>IF(HLOOKUP('レシピ表'!AL$2,'原料毎栄養価表'!$F$2:$WJ$62,ROW(),0)*('レシピ表'!AL$3/HLOOKUP('レシピ表'!AL$2,'原料毎栄養価表'!$F$2:$WJ$62,3,0))&lt;&gt;0, HLOOKUP('レシピ表'!AL$2,'原料毎栄養価表'!$F$2:$WJ$62,ROW(),0)*('レシピ表'!AL$3/HLOOKUP('レシピ表'!AL$2,'原料毎栄養価表'!$F$2:$WJ$62,3,0)),"-")</f>
        <v>-</v>
      </c>
      <c r="AM15" s="27" t="str">
        <f>IF(HLOOKUP('レシピ表'!AM$2,'原料毎栄養価表'!$F$2:$WJ$62,ROW(),0)*('レシピ表'!AM$3/HLOOKUP('レシピ表'!AM$2,'原料毎栄養価表'!$F$2:$WJ$62,3,0))&lt;&gt;0, HLOOKUP('レシピ表'!AM$2,'原料毎栄養価表'!$F$2:$WJ$62,ROW(),0)*('レシピ表'!AM$3/HLOOKUP('レシピ表'!AM$2,'原料毎栄養価表'!$F$2:$WJ$62,3,0)),"-")</f>
        <v>-</v>
      </c>
      <c r="AN15" s="27" t="str">
        <f>IF(HLOOKUP('レシピ表'!AN$2,'原料毎栄養価表'!$F$2:$WJ$62,ROW(),0)*('レシピ表'!AN$3/HLOOKUP('レシピ表'!AN$2,'原料毎栄養価表'!$F$2:$WJ$62,3,0))&lt;&gt;0, HLOOKUP('レシピ表'!AN$2,'原料毎栄養価表'!$F$2:$WJ$62,ROW(),0)*('レシピ表'!AN$3/HLOOKUP('レシピ表'!AN$2,'原料毎栄養価表'!$F$2:$WJ$62,3,0)),"-")</f>
        <v>-</v>
      </c>
      <c r="AO15" s="27" t="str">
        <f>IF(HLOOKUP('レシピ表'!AO$2,'原料毎栄養価表'!$F$2:$WJ$62,ROW(),0)*('レシピ表'!AO$3/HLOOKUP('レシピ表'!AO$2,'原料毎栄養価表'!$F$2:$WJ$62,3,0))&lt;&gt;0, HLOOKUP('レシピ表'!AO$2,'原料毎栄養価表'!$F$2:$WJ$62,ROW(),0)*('レシピ表'!AO$3/HLOOKUP('レシピ表'!AO$2,'原料毎栄養価表'!$F$2:$WJ$62,3,0)),"-")</f>
        <v>-</v>
      </c>
      <c r="AP15" s="27" t="str">
        <f>IF(HLOOKUP('レシピ表'!AP$2,'原料毎栄養価表'!$F$2:$WJ$62,ROW(),0)*('レシピ表'!AP$3/HLOOKUP('レシピ表'!AP$2,'原料毎栄養価表'!$F$2:$WJ$62,3,0))&lt;&gt;0, HLOOKUP('レシピ表'!AP$2,'原料毎栄養価表'!$F$2:$WJ$62,ROW(),0)*('レシピ表'!AP$3/HLOOKUP('レシピ表'!AP$2,'原料毎栄養価表'!$F$2:$WJ$62,3,0)),"-")</f>
        <v>-</v>
      </c>
      <c r="AQ15" s="27" t="str">
        <f>IF(HLOOKUP('レシピ表'!AQ$2,'原料毎栄養価表'!$F$2:$WJ$62,ROW(),0)*('レシピ表'!AQ$3/HLOOKUP('レシピ表'!AQ$2,'原料毎栄養価表'!$F$2:$WJ$62,3,0))&lt;&gt;0, HLOOKUP('レシピ表'!AQ$2,'原料毎栄養価表'!$F$2:$WJ$62,ROW(),0)*('レシピ表'!AQ$3/HLOOKUP('レシピ表'!AQ$2,'原料毎栄養価表'!$F$2:$WJ$62,3,0)),"-")</f>
        <v>-</v>
      </c>
      <c r="AR15" s="27" t="str">
        <f>IF(HLOOKUP('レシピ表'!AR$2,'原料毎栄養価表'!$F$2:$WJ$62,ROW(),0)*('レシピ表'!AR$3/HLOOKUP('レシピ表'!AR$2,'原料毎栄養価表'!$F$2:$WJ$62,3,0))&lt;&gt;0, HLOOKUP('レシピ表'!AR$2,'原料毎栄養価表'!$F$2:$WJ$62,ROW(),0)*('レシピ表'!AR$3/HLOOKUP('レシピ表'!AR$2,'原料毎栄養価表'!$F$2:$WJ$62,3,0)),"-")</f>
        <v>-</v>
      </c>
      <c r="AS15" s="27" t="str">
        <f>IF(HLOOKUP('レシピ表'!AS$2,'原料毎栄養価表'!$F$2:$WJ$62,ROW(),0)*('レシピ表'!AS$3/HLOOKUP('レシピ表'!AS$2,'原料毎栄養価表'!$F$2:$WJ$62,3,0))&lt;&gt;0, HLOOKUP('レシピ表'!AS$2,'原料毎栄養価表'!$F$2:$WJ$62,ROW(),0)*('レシピ表'!AS$3/HLOOKUP('レシピ表'!AS$2,'原料毎栄養価表'!$F$2:$WJ$62,3,0)),"-")</f>
        <v>-</v>
      </c>
      <c r="AT15" s="27" t="str">
        <f>IF(HLOOKUP('レシピ表'!AT$2,'原料毎栄養価表'!$F$2:$WJ$62,ROW(),0)*('レシピ表'!AT$3/HLOOKUP('レシピ表'!AT$2,'原料毎栄養価表'!$F$2:$WJ$62,3,0))&lt;&gt;0, HLOOKUP('レシピ表'!AT$2,'原料毎栄養価表'!$F$2:$WJ$62,ROW(),0)*('レシピ表'!AT$3/HLOOKUP('レシピ表'!AT$2,'原料毎栄養価表'!$F$2:$WJ$62,3,0)),"-")</f>
        <v>-</v>
      </c>
    </row>
    <row r="16" ht="13.5" hidden="1" customHeight="1">
      <c r="A16" s="1"/>
      <c r="B16" s="13"/>
      <c r="C16" s="13" t="s">
        <v>88</v>
      </c>
      <c r="D16" s="13"/>
      <c r="E16" s="13" t="s">
        <v>61</v>
      </c>
      <c r="F16" s="27">
        <f>SUM('レシピ表'!I16:ZP16)</f>
        <v>0</v>
      </c>
      <c r="G16" s="30">
        <v>100.0</v>
      </c>
      <c r="H16" s="31" t="str">
        <f>IFERROR('レシピ表'!$F16/HLOOKUP('レシピ表'!H$1,'必要栄養価表'!$F$4:$X$62,ROW()-1,0)*100,"-")</f>
        <v>-</v>
      </c>
      <c r="I16" s="27" t="str">
        <f>IF(HLOOKUP('レシピ表'!I$2,'原料毎栄養価表'!$F$2:$WJ$62,ROW(),0)*('レシピ表'!I$3/HLOOKUP('レシピ表'!I$2,'原料毎栄養価表'!$F$2:$WJ$62,3,0))&lt;&gt;0, HLOOKUP('レシピ表'!I$2,'原料毎栄養価表'!$F$2:$WJ$62,ROW(),0)*('レシピ表'!I$3/HLOOKUP('レシピ表'!I$2,'原料毎栄養価表'!$F$2:$WJ$62,3,0)),"-")</f>
        <v>-</v>
      </c>
      <c r="J16" s="27" t="str">
        <f>IF(HLOOKUP('レシピ表'!J$2,'原料毎栄養価表'!$F$2:$WJ$62,ROW(),0)*('レシピ表'!J$3/HLOOKUP('レシピ表'!J$2,'原料毎栄養価表'!$F$2:$WJ$62,3,0))&lt;&gt;0, HLOOKUP('レシピ表'!J$2,'原料毎栄養価表'!$F$2:$WJ$62,ROW(),0)*('レシピ表'!J$3/HLOOKUP('レシピ表'!J$2,'原料毎栄養価表'!$F$2:$WJ$62,3,0)),"-")</f>
        <v>-</v>
      </c>
      <c r="K16" s="27" t="str">
        <f>IF(HLOOKUP('レシピ表'!K$2,'原料毎栄養価表'!$F$2:$WJ$62,ROW(),0)*('レシピ表'!K$3/HLOOKUP('レシピ表'!K$2,'原料毎栄養価表'!$F$2:$WJ$62,3,0))&lt;&gt;0, HLOOKUP('レシピ表'!K$2,'原料毎栄養価表'!$F$2:$WJ$62,ROW(),0)*('レシピ表'!K$3/HLOOKUP('レシピ表'!K$2,'原料毎栄養価表'!$F$2:$WJ$62,3,0)),"-")</f>
        <v>-</v>
      </c>
      <c r="L16" s="27" t="str">
        <f>IF(HLOOKUP('レシピ表'!L$2,'原料毎栄養価表'!$F$2:$WJ$62,ROW(),0)*('レシピ表'!L$3/HLOOKUP('レシピ表'!L$2,'原料毎栄養価表'!$F$2:$WJ$62,3,0))&lt;&gt;0, HLOOKUP('レシピ表'!L$2,'原料毎栄養価表'!$F$2:$WJ$62,ROW(),0)*('レシピ表'!L$3/HLOOKUP('レシピ表'!L$2,'原料毎栄養価表'!$F$2:$WJ$62,3,0)),"-")</f>
        <v>-</v>
      </c>
      <c r="M16" s="27" t="str">
        <f>IF(HLOOKUP('レシピ表'!M$2,'原料毎栄養価表'!$F$2:$WJ$62,ROW(),0)*('レシピ表'!M$3/HLOOKUP('レシピ表'!M$2,'原料毎栄養価表'!$F$2:$WJ$62,3,0))&lt;&gt;0, HLOOKUP('レシピ表'!M$2,'原料毎栄養価表'!$F$2:$WJ$62,ROW(),0)*('レシピ表'!M$3/HLOOKUP('レシピ表'!M$2,'原料毎栄養価表'!$F$2:$WJ$62,3,0)),"-")</f>
        <v>-</v>
      </c>
      <c r="N16" s="27" t="str">
        <f>IF(HLOOKUP('レシピ表'!N$2,'原料毎栄養価表'!$F$2:$WJ$62,ROW(),0)*('レシピ表'!N$3/HLOOKUP('レシピ表'!N$2,'原料毎栄養価表'!$F$2:$WJ$62,3,0))&lt;&gt;0, HLOOKUP('レシピ表'!N$2,'原料毎栄養価表'!$F$2:$WJ$62,ROW(),0)*('レシピ表'!N$3/HLOOKUP('レシピ表'!N$2,'原料毎栄養価表'!$F$2:$WJ$62,3,0)),"-")</f>
        <v>-</v>
      </c>
      <c r="O16" s="27" t="str">
        <f>IF(HLOOKUP('レシピ表'!O$2,'原料毎栄養価表'!$F$2:$WJ$62,ROW(),0)*('レシピ表'!O$3/HLOOKUP('レシピ表'!O$2,'原料毎栄養価表'!$F$2:$WJ$62,3,0))&lt;&gt;0, HLOOKUP('レシピ表'!O$2,'原料毎栄養価表'!$F$2:$WJ$62,ROW(),0)*('レシピ表'!O$3/HLOOKUP('レシピ表'!O$2,'原料毎栄養価表'!$F$2:$WJ$62,3,0)),"-")</f>
        <v>-</v>
      </c>
      <c r="P16" s="27" t="str">
        <f>IF(HLOOKUP('レシピ表'!P$2,'原料毎栄養価表'!$F$2:$WJ$62,ROW(),0)*('レシピ表'!P$3/HLOOKUP('レシピ表'!P$2,'原料毎栄養価表'!$F$2:$WJ$62,3,0))&lt;&gt;0, HLOOKUP('レシピ表'!P$2,'原料毎栄養価表'!$F$2:$WJ$62,ROW(),0)*('レシピ表'!P$3/HLOOKUP('レシピ表'!P$2,'原料毎栄養価表'!$F$2:$WJ$62,3,0)),"-")</f>
        <v>-</v>
      </c>
      <c r="Q16" s="27" t="str">
        <f>IF(HLOOKUP('レシピ表'!Q$2,'原料毎栄養価表'!$F$2:$WJ$62,ROW(),0)*('レシピ表'!Q$3/HLOOKUP('レシピ表'!Q$2,'原料毎栄養価表'!$F$2:$WJ$62,3,0))&lt;&gt;0, HLOOKUP('レシピ表'!Q$2,'原料毎栄養価表'!$F$2:$WJ$62,ROW(),0)*('レシピ表'!Q$3/HLOOKUP('レシピ表'!Q$2,'原料毎栄養価表'!$F$2:$WJ$62,3,0)),"-")</f>
        <v>-</v>
      </c>
      <c r="R16" s="27" t="str">
        <f>IF(HLOOKUP('レシピ表'!R$2,'原料毎栄養価表'!$F$2:$WJ$62,ROW(),0)*('レシピ表'!R$3/HLOOKUP('レシピ表'!R$2,'原料毎栄養価表'!$F$2:$WJ$62,3,0))&lt;&gt;0, HLOOKUP('レシピ表'!R$2,'原料毎栄養価表'!$F$2:$WJ$62,ROW(),0)*('レシピ表'!R$3/HLOOKUP('レシピ表'!R$2,'原料毎栄養価表'!$F$2:$WJ$62,3,0)),"-")</f>
        <v>-</v>
      </c>
      <c r="S16" s="27" t="str">
        <f>IF(HLOOKUP('レシピ表'!S$2,'原料毎栄養価表'!$F$2:$WJ$62,ROW(),0)*('レシピ表'!S$3/HLOOKUP('レシピ表'!S$2,'原料毎栄養価表'!$F$2:$WJ$62,3,0))&lt;&gt;0, HLOOKUP('レシピ表'!S$2,'原料毎栄養価表'!$F$2:$WJ$62,ROW(),0)*('レシピ表'!S$3/HLOOKUP('レシピ表'!S$2,'原料毎栄養価表'!$F$2:$WJ$62,3,0)),"-")</f>
        <v>-</v>
      </c>
      <c r="T16" s="27" t="str">
        <f>IF(HLOOKUP('レシピ表'!T$2,'原料毎栄養価表'!$F$2:$WJ$62,ROW(),0)*('レシピ表'!T$3/HLOOKUP('レシピ表'!T$2,'原料毎栄養価表'!$F$2:$WJ$62,3,0))&lt;&gt;0, HLOOKUP('レシピ表'!T$2,'原料毎栄養価表'!$F$2:$WJ$62,ROW(),0)*('レシピ表'!T$3/HLOOKUP('レシピ表'!T$2,'原料毎栄養価表'!$F$2:$WJ$62,3,0)),"-")</f>
        <v>-</v>
      </c>
      <c r="U16" s="27" t="str">
        <f>IF(HLOOKUP('レシピ表'!U$2,'原料毎栄養価表'!$F$2:$WJ$62,ROW(),0)*('レシピ表'!U$3/HLOOKUP('レシピ表'!U$2,'原料毎栄養価表'!$F$2:$WJ$62,3,0))&lt;&gt;0, HLOOKUP('レシピ表'!U$2,'原料毎栄養価表'!$F$2:$WJ$62,ROW(),0)*('レシピ表'!U$3/HLOOKUP('レシピ表'!U$2,'原料毎栄養価表'!$F$2:$WJ$62,3,0)),"-")</f>
        <v>-</v>
      </c>
      <c r="V16" s="27" t="str">
        <f>IF(HLOOKUP('レシピ表'!V$2,'原料毎栄養価表'!$F$2:$WJ$62,ROW(),0)*('レシピ表'!V$3/HLOOKUP('レシピ表'!V$2,'原料毎栄養価表'!$F$2:$WJ$62,3,0))&lt;&gt;0, HLOOKUP('レシピ表'!V$2,'原料毎栄養価表'!$F$2:$WJ$62,ROW(),0)*('レシピ表'!V$3/HLOOKUP('レシピ表'!V$2,'原料毎栄養価表'!$F$2:$WJ$62,3,0)),"-")</f>
        <v>-</v>
      </c>
      <c r="W16" s="27" t="str">
        <f>IF(HLOOKUP('レシピ表'!W$2,'原料毎栄養価表'!$F$2:$WJ$62,ROW(),0)*('レシピ表'!W$3/HLOOKUP('レシピ表'!W$2,'原料毎栄養価表'!$F$2:$WJ$62,3,0))&lt;&gt;0, HLOOKUP('レシピ表'!W$2,'原料毎栄養価表'!$F$2:$WJ$62,ROW(),0)*('レシピ表'!W$3/HLOOKUP('レシピ表'!W$2,'原料毎栄養価表'!$F$2:$WJ$62,3,0)),"-")</f>
        <v>-</v>
      </c>
      <c r="X16" s="27" t="str">
        <f>IF(HLOOKUP('レシピ表'!X$2,'原料毎栄養価表'!$F$2:$WJ$62,ROW(),0)*('レシピ表'!X$3/HLOOKUP('レシピ表'!X$2,'原料毎栄養価表'!$F$2:$WJ$62,3,0))&lt;&gt;0, HLOOKUP('レシピ表'!X$2,'原料毎栄養価表'!$F$2:$WJ$62,ROW(),0)*('レシピ表'!X$3/HLOOKUP('レシピ表'!X$2,'原料毎栄養価表'!$F$2:$WJ$62,3,0)),"-")</f>
        <v>-</v>
      </c>
      <c r="Y16" s="27" t="str">
        <f>IF(HLOOKUP('レシピ表'!Y$2,'原料毎栄養価表'!$F$2:$WJ$62,ROW(),0)*('レシピ表'!Y$3/HLOOKUP('レシピ表'!Y$2,'原料毎栄養価表'!$F$2:$WJ$62,3,0))&lt;&gt;0, HLOOKUP('レシピ表'!Y$2,'原料毎栄養価表'!$F$2:$WJ$62,ROW(),0)*('レシピ表'!Y$3/HLOOKUP('レシピ表'!Y$2,'原料毎栄養価表'!$F$2:$WJ$62,3,0)),"-")</f>
        <v>-</v>
      </c>
      <c r="Z16" s="27" t="str">
        <f>IF(HLOOKUP('レシピ表'!Z$2,'原料毎栄養価表'!$F$2:$WJ$62,ROW(),0)*('レシピ表'!Z$3/HLOOKUP('レシピ表'!Z$2,'原料毎栄養価表'!$F$2:$WJ$62,3,0))&lt;&gt;0, HLOOKUP('レシピ表'!Z$2,'原料毎栄養価表'!$F$2:$WJ$62,ROW(),0)*('レシピ表'!Z$3/HLOOKUP('レシピ表'!Z$2,'原料毎栄養価表'!$F$2:$WJ$62,3,0)),"-")</f>
        <v>-</v>
      </c>
      <c r="AA16" s="27" t="str">
        <f>IF(HLOOKUP('レシピ表'!AA$2,'原料毎栄養価表'!$F$2:$WJ$62,ROW(),0)*('レシピ表'!AA$3/HLOOKUP('レシピ表'!AA$2,'原料毎栄養価表'!$F$2:$WJ$62,3,0))&lt;&gt;0, HLOOKUP('レシピ表'!AA$2,'原料毎栄養価表'!$F$2:$WJ$62,ROW(),0)*('レシピ表'!AA$3/HLOOKUP('レシピ表'!AA$2,'原料毎栄養価表'!$F$2:$WJ$62,3,0)),"-")</f>
        <v>-</v>
      </c>
      <c r="AB16" s="27" t="str">
        <f>IF(HLOOKUP('レシピ表'!AB$2,'原料毎栄養価表'!$F$2:$WJ$62,ROW(),0)*('レシピ表'!AB$3/HLOOKUP('レシピ表'!AB$2,'原料毎栄養価表'!$F$2:$WJ$62,3,0))&lt;&gt;0, HLOOKUP('レシピ表'!AB$2,'原料毎栄養価表'!$F$2:$WJ$62,ROW(),0)*('レシピ表'!AB$3/HLOOKUP('レシピ表'!AB$2,'原料毎栄養価表'!$F$2:$WJ$62,3,0)),"-")</f>
        <v>-</v>
      </c>
      <c r="AC16" s="27" t="str">
        <f>IF(HLOOKUP('レシピ表'!AC$2,'原料毎栄養価表'!$F$2:$WJ$62,ROW(),0)*('レシピ表'!AC$3/HLOOKUP('レシピ表'!AC$2,'原料毎栄養価表'!$F$2:$WJ$62,3,0))&lt;&gt;0, HLOOKUP('レシピ表'!AC$2,'原料毎栄養価表'!$F$2:$WJ$62,ROW(),0)*('レシピ表'!AC$3/HLOOKUP('レシピ表'!AC$2,'原料毎栄養価表'!$F$2:$WJ$62,3,0)),"-")</f>
        <v>-</v>
      </c>
      <c r="AD16" s="27" t="str">
        <f>IF(HLOOKUP('レシピ表'!AD$2,'原料毎栄養価表'!$F$2:$WJ$62,ROW(),0)*('レシピ表'!AD$3/HLOOKUP('レシピ表'!AD$2,'原料毎栄養価表'!$F$2:$WJ$62,3,0))&lt;&gt;0, HLOOKUP('レシピ表'!AD$2,'原料毎栄養価表'!$F$2:$WJ$62,ROW(),0)*('レシピ表'!AD$3/HLOOKUP('レシピ表'!AD$2,'原料毎栄養価表'!$F$2:$WJ$62,3,0)),"-")</f>
        <v>-</v>
      </c>
      <c r="AE16" s="27" t="str">
        <f>IF(HLOOKUP('レシピ表'!AE$2,'原料毎栄養価表'!$F$2:$WJ$62,ROW(),0)*('レシピ表'!AE$3/HLOOKUP('レシピ表'!AE$2,'原料毎栄養価表'!$F$2:$WJ$62,3,0))&lt;&gt;0, HLOOKUP('レシピ表'!AE$2,'原料毎栄養価表'!$F$2:$WJ$62,ROW(),0)*('レシピ表'!AE$3/HLOOKUP('レシピ表'!AE$2,'原料毎栄養価表'!$F$2:$WJ$62,3,0)),"-")</f>
        <v>-</v>
      </c>
      <c r="AF16" s="27" t="str">
        <f>IF(HLOOKUP('レシピ表'!AF$2,'原料毎栄養価表'!$F$2:$WJ$62,ROW(),0)*('レシピ表'!AF$3/HLOOKUP('レシピ表'!AF$2,'原料毎栄養価表'!$F$2:$WJ$62,3,0))&lt;&gt;0, HLOOKUP('レシピ表'!AF$2,'原料毎栄養価表'!$F$2:$WJ$62,ROW(),0)*('レシピ表'!AF$3/HLOOKUP('レシピ表'!AF$2,'原料毎栄養価表'!$F$2:$WJ$62,3,0)),"-")</f>
        <v>-</v>
      </c>
      <c r="AG16" s="27" t="str">
        <f>IF(HLOOKUP('レシピ表'!AG$2,'原料毎栄養価表'!$F$2:$WJ$62,ROW(),0)*('レシピ表'!AG$3/HLOOKUP('レシピ表'!AG$2,'原料毎栄養価表'!$F$2:$WJ$62,3,0))&lt;&gt;0, HLOOKUP('レシピ表'!AG$2,'原料毎栄養価表'!$F$2:$WJ$62,ROW(),0)*('レシピ表'!AG$3/HLOOKUP('レシピ表'!AG$2,'原料毎栄養価表'!$F$2:$WJ$62,3,0)),"-")</f>
        <v>-</v>
      </c>
      <c r="AH16" s="27" t="str">
        <f>IF(HLOOKUP('レシピ表'!AH$2,'原料毎栄養価表'!$F$2:$WJ$62,ROW(),0)*('レシピ表'!AH$3/HLOOKUP('レシピ表'!AH$2,'原料毎栄養価表'!$F$2:$WJ$62,3,0))&lt;&gt;0, HLOOKUP('レシピ表'!AH$2,'原料毎栄養価表'!$F$2:$WJ$62,ROW(),0)*('レシピ表'!AH$3/HLOOKUP('レシピ表'!AH$2,'原料毎栄養価表'!$F$2:$WJ$62,3,0)),"-")</f>
        <v>-</v>
      </c>
      <c r="AI16" s="27" t="str">
        <f>IF(HLOOKUP('レシピ表'!AI$2,'原料毎栄養価表'!$F$2:$WJ$62,ROW(),0)*('レシピ表'!AI$3/HLOOKUP('レシピ表'!AI$2,'原料毎栄養価表'!$F$2:$WJ$62,3,0))&lt;&gt;0, HLOOKUP('レシピ表'!AI$2,'原料毎栄養価表'!$F$2:$WJ$62,ROW(),0)*('レシピ表'!AI$3/HLOOKUP('レシピ表'!AI$2,'原料毎栄養価表'!$F$2:$WJ$62,3,0)),"-")</f>
        <v>-</v>
      </c>
      <c r="AJ16" s="27" t="str">
        <f>IF(HLOOKUP('レシピ表'!AJ$2,'原料毎栄養価表'!$F$2:$WJ$62,ROW(),0)*('レシピ表'!AJ$3/HLOOKUP('レシピ表'!AJ$2,'原料毎栄養価表'!$F$2:$WJ$62,3,0))&lt;&gt;0, HLOOKUP('レシピ表'!AJ$2,'原料毎栄養価表'!$F$2:$WJ$62,ROW(),0)*('レシピ表'!AJ$3/HLOOKUP('レシピ表'!AJ$2,'原料毎栄養価表'!$F$2:$WJ$62,3,0)),"-")</f>
        <v>-</v>
      </c>
      <c r="AK16" s="27" t="str">
        <f>IF(HLOOKUP('レシピ表'!AK$2,'原料毎栄養価表'!$F$2:$WJ$62,ROW(),0)*('レシピ表'!AK$3/HLOOKUP('レシピ表'!AK$2,'原料毎栄養価表'!$F$2:$WJ$62,3,0))&lt;&gt;0, HLOOKUP('レシピ表'!AK$2,'原料毎栄養価表'!$F$2:$WJ$62,ROW(),0)*('レシピ表'!AK$3/HLOOKUP('レシピ表'!AK$2,'原料毎栄養価表'!$F$2:$WJ$62,3,0)),"-")</f>
        <v>-</v>
      </c>
      <c r="AL16" s="27" t="str">
        <f>IF(HLOOKUP('レシピ表'!AL$2,'原料毎栄養価表'!$F$2:$WJ$62,ROW(),0)*('レシピ表'!AL$3/HLOOKUP('レシピ表'!AL$2,'原料毎栄養価表'!$F$2:$WJ$62,3,0))&lt;&gt;0, HLOOKUP('レシピ表'!AL$2,'原料毎栄養価表'!$F$2:$WJ$62,ROW(),0)*('レシピ表'!AL$3/HLOOKUP('レシピ表'!AL$2,'原料毎栄養価表'!$F$2:$WJ$62,3,0)),"-")</f>
        <v>-</v>
      </c>
      <c r="AM16" s="27" t="str">
        <f>IF(HLOOKUP('レシピ表'!AM$2,'原料毎栄養価表'!$F$2:$WJ$62,ROW(),0)*('レシピ表'!AM$3/HLOOKUP('レシピ表'!AM$2,'原料毎栄養価表'!$F$2:$WJ$62,3,0))&lt;&gt;0, HLOOKUP('レシピ表'!AM$2,'原料毎栄養価表'!$F$2:$WJ$62,ROW(),0)*('レシピ表'!AM$3/HLOOKUP('レシピ表'!AM$2,'原料毎栄養価表'!$F$2:$WJ$62,3,0)),"-")</f>
        <v>-</v>
      </c>
      <c r="AN16" s="27" t="str">
        <f>IF(HLOOKUP('レシピ表'!AN$2,'原料毎栄養価表'!$F$2:$WJ$62,ROW(),0)*('レシピ表'!AN$3/HLOOKUP('レシピ表'!AN$2,'原料毎栄養価表'!$F$2:$WJ$62,3,0))&lt;&gt;0, HLOOKUP('レシピ表'!AN$2,'原料毎栄養価表'!$F$2:$WJ$62,ROW(),0)*('レシピ表'!AN$3/HLOOKUP('レシピ表'!AN$2,'原料毎栄養価表'!$F$2:$WJ$62,3,0)),"-")</f>
        <v>-</v>
      </c>
      <c r="AO16" s="27" t="str">
        <f>IF(HLOOKUP('レシピ表'!AO$2,'原料毎栄養価表'!$F$2:$WJ$62,ROW(),0)*('レシピ表'!AO$3/HLOOKUP('レシピ表'!AO$2,'原料毎栄養価表'!$F$2:$WJ$62,3,0))&lt;&gt;0, HLOOKUP('レシピ表'!AO$2,'原料毎栄養価表'!$F$2:$WJ$62,ROW(),0)*('レシピ表'!AO$3/HLOOKUP('レシピ表'!AO$2,'原料毎栄養価表'!$F$2:$WJ$62,3,0)),"-")</f>
        <v>-</v>
      </c>
      <c r="AP16" s="27" t="str">
        <f>IF(HLOOKUP('レシピ表'!AP$2,'原料毎栄養価表'!$F$2:$WJ$62,ROW(),0)*('レシピ表'!AP$3/HLOOKUP('レシピ表'!AP$2,'原料毎栄養価表'!$F$2:$WJ$62,3,0))&lt;&gt;0, HLOOKUP('レシピ表'!AP$2,'原料毎栄養価表'!$F$2:$WJ$62,ROW(),0)*('レシピ表'!AP$3/HLOOKUP('レシピ表'!AP$2,'原料毎栄養価表'!$F$2:$WJ$62,3,0)),"-")</f>
        <v>-</v>
      </c>
      <c r="AQ16" s="27" t="str">
        <f>IF(HLOOKUP('レシピ表'!AQ$2,'原料毎栄養価表'!$F$2:$WJ$62,ROW(),0)*('レシピ表'!AQ$3/HLOOKUP('レシピ表'!AQ$2,'原料毎栄養価表'!$F$2:$WJ$62,3,0))&lt;&gt;0, HLOOKUP('レシピ表'!AQ$2,'原料毎栄養価表'!$F$2:$WJ$62,ROW(),0)*('レシピ表'!AQ$3/HLOOKUP('レシピ表'!AQ$2,'原料毎栄養価表'!$F$2:$WJ$62,3,0)),"-")</f>
        <v>-</v>
      </c>
      <c r="AR16" s="27" t="str">
        <f>IF(HLOOKUP('レシピ表'!AR$2,'原料毎栄養価表'!$F$2:$WJ$62,ROW(),0)*('レシピ表'!AR$3/HLOOKUP('レシピ表'!AR$2,'原料毎栄養価表'!$F$2:$WJ$62,3,0))&lt;&gt;0, HLOOKUP('レシピ表'!AR$2,'原料毎栄養価表'!$F$2:$WJ$62,ROW(),0)*('レシピ表'!AR$3/HLOOKUP('レシピ表'!AR$2,'原料毎栄養価表'!$F$2:$WJ$62,3,0)),"-")</f>
        <v>-</v>
      </c>
      <c r="AS16" s="27" t="str">
        <f>IF(HLOOKUP('レシピ表'!AS$2,'原料毎栄養価表'!$F$2:$WJ$62,ROW(),0)*('レシピ表'!AS$3/HLOOKUP('レシピ表'!AS$2,'原料毎栄養価表'!$F$2:$WJ$62,3,0))&lt;&gt;0, HLOOKUP('レシピ表'!AS$2,'原料毎栄養価表'!$F$2:$WJ$62,ROW(),0)*('レシピ表'!AS$3/HLOOKUP('レシピ表'!AS$2,'原料毎栄養価表'!$F$2:$WJ$62,3,0)),"-")</f>
        <v>-</v>
      </c>
      <c r="AT16" s="27" t="str">
        <f>IF(HLOOKUP('レシピ表'!AT$2,'原料毎栄養価表'!$F$2:$WJ$62,ROW(),0)*('レシピ表'!AT$3/HLOOKUP('レシピ表'!AT$2,'原料毎栄養価表'!$F$2:$WJ$62,3,0))&lt;&gt;0, HLOOKUP('レシピ表'!AT$2,'原料毎栄養価表'!$F$2:$WJ$62,ROW(),0)*('レシピ表'!AT$3/HLOOKUP('レシピ表'!AT$2,'原料毎栄養価表'!$F$2:$WJ$62,3,0)),"-")</f>
        <v>-</v>
      </c>
    </row>
    <row r="17" ht="13.5" hidden="1" customHeight="1">
      <c r="A17" s="1"/>
      <c r="B17" s="13"/>
      <c r="C17" s="13" t="s">
        <v>89</v>
      </c>
      <c r="D17" s="13"/>
      <c r="E17" s="13" t="s">
        <v>61</v>
      </c>
      <c r="F17" s="27">
        <f>SUM('レシピ表'!I17:ZP17)</f>
        <v>0</v>
      </c>
      <c r="G17" s="30">
        <v>100.0</v>
      </c>
      <c r="H17" s="31" t="str">
        <f>IFERROR('レシピ表'!$F17/HLOOKUP('レシピ表'!H$1,'必要栄養価表'!$F$4:$X$62,ROW()-1,0)*100,"-")</f>
        <v>-</v>
      </c>
      <c r="I17" s="27" t="str">
        <f>IF(HLOOKUP('レシピ表'!I$2,'原料毎栄養価表'!$F$2:$WJ$62,ROW(),0)*('レシピ表'!I$3/HLOOKUP('レシピ表'!I$2,'原料毎栄養価表'!$F$2:$WJ$62,3,0))&lt;&gt;0, HLOOKUP('レシピ表'!I$2,'原料毎栄養価表'!$F$2:$WJ$62,ROW(),0)*('レシピ表'!I$3/HLOOKUP('レシピ表'!I$2,'原料毎栄養価表'!$F$2:$WJ$62,3,0)),"-")</f>
        <v>-</v>
      </c>
      <c r="J17" s="27" t="str">
        <f>IF(HLOOKUP('レシピ表'!J$2,'原料毎栄養価表'!$F$2:$WJ$62,ROW(),0)*('レシピ表'!J$3/HLOOKUP('レシピ表'!J$2,'原料毎栄養価表'!$F$2:$WJ$62,3,0))&lt;&gt;0, HLOOKUP('レシピ表'!J$2,'原料毎栄養価表'!$F$2:$WJ$62,ROW(),0)*('レシピ表'!J$3/HLOOKUP('レシピ表'!J$2,'原料毎栄養価表'!$F$2:$WJ$62,3,0)),"-")</f>
        <v>-</v>
      </c>
      <c r="K17" s="27" t="str">
        <f>IF(HLOOKUP('レシピ表'!K$2,'原料毎栄養価表'!$F$2:$WJ$62,ROW(),0)*('レシピ表'!K$3/HLOOKUP('レシピ表'!K$2,'原料毎栄養価表'!$F$2:$WJ$62,3,0))&lt;&gt;0, HLOOKUP('レシピ表'!K$2,'原料毎栄養価表'!$F$2:$WJ$62,ROW(),0)*('レシピ表'!K$3/HLOOKUP('レシピ表'!K$2,'原料毎栄養価表'!$F$2:$WJ$62,3,0)),"-")</f>
        <v>-</v>
      </c>
      <c r="L17" s="27" t="str">
        <f>IF(HLOOKUP('レシピ表'!L$2,'原料毎栄養価表'!$F$2:$WJ$62,ROW(),0)*('レシピ表'!L$3/HLOOKUP('レシピ表'!L$2,'原料毎栄養価表'!$F$2:$WJ$62,3,0))&lt;&gt;0, HLOOKUP('レシピ表'!L$2,'原料毎栄養価表'!$F$2:$WJ$62,ROW(),0)*('レシピ表'!L$3/HLOOKUP('レシピ表'!L$2,'原料毎栄養価表'!$F$2:$WJ$62,3,0)),"-")</f>
        <v>-</v>
      </c>
      <c r="M17" s="27" t="str">
        <f>IF(HLOOKUP('レシピ表'!M$2,'原料毎栄養価表'!$F$2:$WJ$62,ROW(),0)*('レシピ表'!M$3/HLOOKUP('レシピ表'!M$2,'原料毎栄養価表'!$F$2:$WJ$62,3,0))&lt;&gt;0, HLOOKUP('レシピ表'!M$2,'原料毎栄養価表'!$F$2:$WJ$62,ROW(),0)*('レシピ表'!M$3/HLOOKUP('レシピ表'!M$2,'原料毎栄養価表'!$F$2:$WJ$62,3,0)),"-")</f>
        <v>-</v>
      </c>
      <c r="N17" s="27" t="str">
        <f>IF(HLOOKUP('レシピ表'!N$2,'原料毎栄養価表'!$F$2:$WJ$62,ROW(),0)*('レシピ表'!N$3/HLOOKUP('レシピ表'!N$2,'原料毎栄養価表'!$F$2:$WJ$62,3,0))&lt;&gt;0, HLOOKUP('レシピ表'!N$2,'原料毎栄養価表'!$F$2:$WJ$62,ROW(),0)*('レシピ表'!N$3/HLOOKUP('レシピ表'!N$2,'原料毎栄養価表'!$F$2:$WJ$62,3,0)),"-")</f>
        <v>-</v>
      </c>
      <c r="O17" s="27" t="str">
        <f>IF(HLOOKUP('レシピ表'!O$2,'原料毎栄養価表'!$F$2:$WJ$62,ROW(),0)*('レシピ表'!O$3/HLOOKUP('レシピ表'!O$2,'原料毎栄養価表'!$F$2:$WJ$62,3,0))&lt;&gt;0, HLOOKUP('レシピ表'!O$2,'原料毎栄養価表'!$F$2:$WJ$62,ROW(),0)*('レシピ表'!O$3/HLOOKUP('レシピ表'!O$2,'原料毎栄養価表'!$F$2:$WJ$62,3,0)),"-")</f>
        <v>-</v>
      </c>
      <c r="P17" s="27" t="str">
        <f>IF(HLOOKUP('レシピ表'!P$2,'原料毎栄養価表'!$F$2:$WJ$62,ROW(),0)*('レシピ表'!P$3/HLOOKUP('レシピ表'!P$2,'原料毎栄養価表'!$F$2:$WJ$62,3,0))&lt;&gt;0, HLOOKUP('レシピ表'!P$2,'原料毎栄養価表'!$F$2:$WJ$62,ROW(),0)*('レシピ表'!P$3/HLOOKUP('レシピ表'!P$2,'原料毎栄養価表'!$F$2:$WJ$62,3,0)),"-")</f>
        <v>-</v>
      </c>
      <c r="Q17" s="27" t="str">
        <f>IF(HLOOKUP('レシピ表'!Q$2,'原料毎栄養価表'!$F$2:$WJ$62,ROW(),0)*('レシピ表'!Q$3/HLOOKUP('レシピ表'!Q$2,'原料毎栄養価表'!$F$2:$WJ$62,3,0))&lt;&gt;0, HLOOKUP('レシピ表'!Q$2,'原料毎栄養価表'!$F$2:$WJ$62,ROW(),0)*('レシピ表'!Q$3/HLOOKUP('レシピ表'!Q$2,'原料毎栄養価表'!$F$2:$WJ$62,3,0)),"-")</f>
        <v>-</v>
      </c>
      <c r="R17" s="27" t="str">
        <f>IF(HLOOKUP('レシピ表'!R$2,'原料毎栄養価表'!$F$2:$WJ$62,ROW(),0)*('レシピ表'!R$3/HLOOKUP('レシピ表'!R$2,'原料毎栄養価表'!$F$2:$WJ$62,3,0))&lt;&gt;0, HLOOKUP('レシピ表'!R$2,'原料毎栄養価表'!$F$2:$WJ$62,ROW(),0)*('レシピ表'!R$3/HLOOKUP('レシピ表'!R$2,'原料毎栄養価表'!$F$2:$WJ$62,3,0)),"-")</f>
        <v>-</v>
      </c>
      <c r="S17" s="27" t="str">
        <f>IF(HLOOKUP('レシピ表'!S$2,'原料毎栄養価表'!$F$2:$WJ$62,ROW(),0)*('レシピ表'!S$3/HLOOKUP('レシピ表'!S$2,'原料毎栄養価表'!$F$2:$WJ$62,3,0))&lt;&gt;0, HLOOKUP('レシピ表'!S$2,'原料毎栄養価表'!$F$2:$WJ$62,ROW(),0)*('レシピ表'!S$3/HLOOKUP('レシピ表'!S$2,'原料毎栄養価表'!$F$2:$WJ$62,3,0)),"-")</f>
        <v>-</v>
      </c>
      <c r="T17" s="27" t="str">
        <f>IF(HLOOKUP('レシピ表'!T$2,'原料毎栄養価表'!$F$2:$WJ$62,ROW(),0)*('レシピ表'!T$3/HLOOKUP('レシピ表'!T$2,'原料毎栄養価表'!$F$2:$WJ$62,3,0))&lt;&gt;0, HLOOKUP('レシピ表'!T$2,'原料毎栄養価表'!$F$2:$WJ$62,ROW(),0)*('レシピ表'!T$3/HLOOKUP('レシピ表'!T$2,'原料毎栄養価表'!$F$2:$WJ$62,3,0)),"-")</f>
        <v>-</v>
      </c>
      <c r="U17" s="27" t="str">
        <f>IF(HLOOKUP('レシピ表'!U$2,'原料毎栄養価表'!$F$2:$WJ$62,ROW(),0)*('レシピ表'!U$3/HLOOKUP('レシピ表'!U$2,'原料毎栄養価表'!$F$2:$WJ$62,3,0))&lt;&gt;0, HLOOKUP('レシピ表'!U$2,'原料毎栄養価表'!$F$2:$WJ$62,ROW(),0)*('レシピ表'!U$3/HLOOKUP('レシピ表'!U$2,'原料毎栄養価表'!$F$2:$WJ$62,3,0)),"-")</f>
        <v>-</v>
      </c>
      <c r="V17" s="27" t="str">
        <f>IF(HLOOKUP('レシピ表'!V$2,'原料毎栄養価表'!$F$2:$WJ$62,ROW(),0)*('レシピ表'!V$3/HLOOKUP('レシピ表'!V$2,'原料毎栄養価表'!$F$2:$WJ$62,3,0))&lt;&gt;0, HLOOKUP('レシピ表'!V$2,'原料毎栄養価表'!$F$2:$WJ$62,ROW(),0)*('レシピ表'!V$3/HLOOKUP('レシピ表'!V$2,'原料毎栄養価表'!$F$2:$WJ$62,3,0)),"-")</f>
        <v>-</v>
      </c>
      <c r="W17" s="27" t="str">
        <f>IF(HLOOKUP('レシピ表'!W$2,'原料毎栄養価表'!$F$2:$WJ$62,ROW(),0)*('レシピ表'!W$3/HLOOKUP('レシピ表'!W$2,'原料毎栄養価表'!$F$2:$WJ$62,3,0))&lt;&gt;0, HLOOKUP('レシピ表'!W$2,'原料毎栄養価表'!$F$2:$WJ$62,ROW(),0)*('レシピ表'!W$3/HLOOKUP('レシピ表'!W$2,'原料毎栄養価表'!$F$2:$WJ$62,3,0)),"-")</f>
        <v>-</v>
      </c>
      <c r="X17" s="27" t="str">
        <f>IF(HLOOKUP('レシピ表'!X$2,'原料毎栄養価表'!$F$2:$WJ$62,ROW(),0)*('レシピ表'!X$3/HLOOKUP('レシピ表'!X$2,'原料毎栄養価表'!$F$2:$WJ$62,3,0))&lt;&gt;0, HLOOKUP('レシピ表'!X$2,'原料毎栄養価表'!$F$2:$WJ$62,ROW(),0)*('レシピ表'!X$3/HLOOKUP('レシピ表'!X$2,'原料毎栄養価表'!$F$2:$WJ$62,3,0)),"-")</f>
        <v>-</v>
      </c>
      <c r="Y17" s="27" t="str">
        <f>IF(HLOOKUP('レシピ表'!Y$2,'原料毎栄養価表'!$F$2:$WJ$62,ROW(),0)*('レシピ表'!Y$3/HLOOKUP('レシピ表'!Y$2,'原料毎栄養価表'!$F$2:$WJ$62,3,0))&lt;&gt;0, HLOOKUP('レシピ表'!Y$2,'原料毎栄養価表'!$F$2:$WJ$62,ROW(),0)*('レシピ表'!Y$3/HLOOKUP('レシピ表'!Y$2,'原料毎栄養価表'!$F$2:$WJ$62,3,0)),"-")</f>
        <v>-</v>
      </c>
      <c r="Z17" s="27" t="str">
        <f>IF(HLOOKUP('レシピ表'!Z$2,'原料毎栄養価表'!$F$2:$WJ$62,ROW(),0)*('レシピ表'!Z$3/HLOOKUP('レシピ表'!Z$2,'原料毎栄養価表'!$F$2:$WJ$62,3,0))&lt;&gt;0, HLOOKUP('レシピ表'!Z$2,'原料毎栄養価表'!$F$2:$WJ$62,ROW(),0)*('レシピ表'!Z$3/HLOOKUP('レシピ表'!Z$2,'原料毎栄養価表'!$F$2:$WJ$62,3,0)),"-")</f>
        <v>-</v>
      </c>
      <c r="AA17" s="27" t="str">
        <f>IF(HLOOKUP('レシピ表'!AA$2,'原料毎栄養価表'!$F$2:$WJ$62,ROW(),0)*('レシピ表'!AA$3/HLOOKUP('レシピ表'!AA$2,'原料毎栄養価表'!$F$2:$WJ$62,3,0))&lt;&gt;0, HLOOKUP('レシピ表'!AA$2,'原料毎栄養価表'!$F$2:$WJ$62,ROW(),0)*('レシピ表'!AA$3/HLOOKUP('レシピ表'!AA$2,'原料毎栄養価表'!$F$2:$WJ$62,3,0)),"-")</f>
        <v>-</v>
      </c>
      <c r="AB17" s="27" t="str">
        <f>IF(HLOOKUP('レシピ表'!AB$2,'原料毎栄養価表'!$F$2:$WJ$62,ROW(),0)*('レシピ表'!AB$3/HLOOKUP('レシピ表'!AB$2,'原料毎栄養価表'!$F$2:$WJ$62,3,0))&lt;&gt;0, HLOOKUP('レシピ表'!AB$2,'原料毎栄養価表'!$F$2:$WJ$62,ROW(),0)*('レシピ表'!AB$3/HLOOKUP('レシピ表'!AB$2,'原料毎栄養価表'!$F$2:$WJ$62,3,0)),"-")</f>
        <v>-</v>
      </c>
      <c r="AC17" s="27" t="str">
        <f>IF(HLOOKUP('レシピ表'!AC$2,'原料毎栄養価表'!$F$2:$WJ$62,ROW(),0)*('レシピ表'!AC$3/HLOOKUP('レシピ表'!AC$2,'原料毎栄養価表'!$F$2:$WJ$62,3,0))&lt;&gt;0, HLOOKUP('レシピ表'!AC$2,'原料毎栄養価表'!$F$2:$WJ$62,ROW(),0)*('レシピ表'!AC$3/HLOOKUP('レシピ表'!AC$2,'原料毎栄養価表'!$F$2:$WJ$62,3,0)),"-")</f>
        <v>-</v>
      </c>
      <c r="AD17" s="27" t="str">
        <f>IF(HLOOKUP('レシピ表'!AD$2,'原料毎栄養価表'!$F$2:$WJ$62,ROW(),0)*('レシピ表'!AD$3/HLOOKUP('レシピ表'!AD$2,'原料毎栄養価表'!$F$2:$WJ$62,3,0))&lt;&gt;0, HLOOKUP('レシピ表'!AD$2,'原料毎栄養価表'!$F$2:$WJ$62,ROW(),0)*('レシピ表'!AD$3/HLOOKUP('レシピ表'!AD$2,'原料毎栄養価表'!$F$2:$WJ$62,3,0)),"-")</f>
        <v>-</v>
      </c>
      <c r="AE17" s="27" t="str">
        <f>IF(HLOOKUP('レシピ表'!AE$2,'原料毎栄養価表'!$F$2:$WJ$62,ROW(),0)*('レシピ表'!AE$3/HLOOKUP('レシピ表'!AE$2,'原料毎栄養価表'!$F$2:$WJ$62,3,0))&lt;&gt;0, HLOOKUP('レシピ表'!AE$2,'原料毎栄養価表'!$F$2:$WJ$62,ROW(),0)*('レシピ表'!AE$3/HLOOKUP('レシピ表'!AE$2,'原料毎栄養価表'!$F$2:$WJ$62,3,0)),"-")</f>
        <v>-</v>
      </c>
      <c r="AF17" s="27" t="str">
        <f>IF(HLOOKUP('レシピ表'!AF$2,'原料毎栄養価表'!$F$2:$WJ$62,ROW(),0)*('レシピ表'!AF$3/HLOOKUP('レシピ表'!AF$2,'原料毎栄養価表'!$F$2:$WJ$62,3,0))&lt;&gt;0, HLOOKUP('レシピ表'!AF$2,'原料毎栄養価表'!$F$2:$WJ$62,ROW(),0)*('レシピ表'!AF$3/HLOOKUP('レシピ表'!AF$2,'原料毎栄養価表'!$F$2:$WJ$62,3,0)),"-")</f>
        <v>-</v>
      </c>
      <c r="AG17" s="27" t="str">
        <f>IF(HLOOKUP('レシピ表'!AG$2,'原料毎栄養価表'!$F$2:$WJ$62,ROW(),0)*('レシピ表'!AG$3/HLOOKUP('レシピ表'!AG$2,'原料毎栄養価表'!$F$2:$WJ$62,3,0))&lt;&gt;0, HLOOKUP('レシピ表'!AG$2,'原料毎栄養価表'!$F$2:$WJ$62,ROW(),0)*('レシピ表'!AG$3/HLOOKUP('レシピ表'!AG$2,'原料毎栄養価表'!$F$2:$WJ$62,3,0)),"-")</f>
        <v>-</v>
      </c>
      <c r="AH17" s="27" t="str">
        <f>IF(HLOOKUP('レシピ表'!AH$2,'原料毎栄養価表'!$F$2:$WJ$62,ROW(),0)*('レシピ表'!AH$3/HLOOKUP('レシピ表'!AH$2,'原料毎栄養価表'!$F$2:$WJ$62,3,0))&lt;&gt;0, HLOOKUP('レシピ表'!AH$2,'原料毎栄養価表'!$F$2:$WJ$62,ROW(),0)*('レシピ表'!AH$3/HLOOKUP('レシピ表'!AH$2,'原料毎栄養価表'!$F$2:$WJ$62,3,0)),"-")</f>
        <v>-</v>
      </c>
      <c r="AI17" s="27" t="str">
        <f>IF(HLOOKUP('レシピ表'!AI$2,'原料毎栄養価表'!$F$2:$WJ$62,ROW(),0)*('レシピ表'!AI$3/HLOOKUP('レシピ表'!AI$2,'原料毎栄養価表'!$F$2:$WJ$62,3,0))&lt;&gt;0, HLOOKUP('レシピ表'!AI$2,'原料毎栄養価表'!$F$2:$WJ$62,ROW(),0)*('レシピ表'!AI$3/HLOOKUP('レシピ表'!AI$2,'原料毎栄養価表'!$F$2:$WJ$62,3,0)),"-")</f>
        <v>-</v>
      </c>
      <c r="AJ17" s="27" t="str">
        <f>IF(HLOOKUP('レシピ表'!AJ$2,'原料毎栄養価表'!$F$2:$WJ$62,ROW(),0)*('レシピ表'!AJ$3/HLOOKUP('レシピ表'!AJ$2,'原料毎栄養価表'!$F$2:$WJ$62,3,0))&lt;&gt;0, HLOOKUP('レシピ表'!AJ$2,'原料毎栄養価表'!$F$2:$WJ$62,ROW(),0)*('レシピ表'!AJ$3/HLOOKUP('レシピ表'!AJ$2,'原料毎栄養価表'!$F$2:$WJ$62,3,0)),"-")</f>
        <v>-</v>
      </c>
      <c r="AK17" s="27" t="str">
        <f>IF(HLOOKUP('レシピ表'!AK$2,'原料毎栄養価表'!$F$2:$WJ$62,ROW(),0)*('レシピ表'!AK$3/HLOOKUP('レシピ表'!AK$2,'原料毎栄養価表'!$F$2:$WJ$62,3,0))&lt;&gt;0, HLOOKUP('レシピ表'!AK$2,'原料毎栄養価表'!$F$2:$WJ$62,ROW(),0)*('レシピ表'!AK$3/HLOOKUP('レシピ表'!AK$2,'原料毎栄養価表'!$F$2:$WJ$62,3,0)),"-")</f>
        <v>-</v>
      </c>
      <c r="AL17" s="27" t="str">
        <f>IF(HLOOKUP('レシピ表'!AL$2,'原料毎栄養価表'!$F$2:$WJ$62,ROW(),0)*('レシピ表'!AL$3/HLOOKUP('レシピ表'!AL$2,'原料毎栄養価表'!$F$2:$WJ$62,3,0))&lt;&gt;0, HLOOKUP('レシピ表'!AL$2,'原料毎栄養価表'!$F$2:$WJ$62,ROW(),0)*('レシピ表'!AL$3/HLOOKUP('レシピ表'!AL$2,'原料毎栄養価表'!$F$2:$WJ$62,3,0)),"-")</f>
        <v>-</v>
      </c>
      <c r="AM17" s="27" t="str">
        <f>IF(HLOOKUP('レシピ表'!AM$2,'原料毎栄養価表'!$F$2:$WJ$62,ROW(),0)*('レシピ表'!AM$3/HLOOKUP('レシピ表'!AM$2,'原料毎栄養価表'!$F$2:$WJ$62,3,0))&lt;&gt;0, HLOOKUP('レシピ表'!AM$2,'原料毎栄養価表'!$F$2:$WJ$62,ROW(),0)*('レシピ表'!AM$3/HLOOKUP('レシピ表'!AM$2,'原料毎栄養価表'!$F$2:$WJ$62,3,0)),"-")</f>
        <v>-</v>
      </c>
      <c r="AN17" s="27" t="str">
        <f>IF(HLOOKUP('レシピ表'!AN$2,'原料毎栄養価表'!$F$2:$WJ$62,ROW(),0)*('レシピ表'!AN$3/HLOOKUP('レシピ表'!AN$2,'原料毎栄養価表'!$F$2:$WJ$62,3,0))&lt;&gt;0, HLOOKUP('レシピ表'!AN$2,'原料毎栄養価表'!$F$2:$WJ$62,ROW(),0)*('レシピ表'!AN$3/HLOOKUP('レシピ表'!AN$2,'原料毎栄養価表'!$F$2:$WJ$62,3,0)),"-")</f>
        <v>-</v>
      </c>
      <c r="AO17" s="27" t="str">
        <f>IF(HLOOKUP('レシピ表'!AO$2,'原料毎栄養価表'!$F$2:$WJ$62,ROW(),0)*('レシピ表'!AO$3/HLOOKUP('レシピ表'!AO$2,'原料毎栄養価表'!$F$2:$WJ$62,3,0))&lt;&gt;0, HLOOKUP('レシピ表'!AO$2,'原料毎栄養価表'!$F$2:$WJ$62,ROW(),0)*('レシピ表'!AO$3/HLOOKUP('レシピ表'!AO$2,'原料毎栄養価表'!$F$2:$WJ$62,3,0)),"-")</f>
        <v>-</v>
      </c>
      <c r="AP17" s="27" t="str">
        <f>IF(HLOOKUP('レシピ表'!AP$2,'原料毎栄養価表'!$F$2:$WJ$62,ROW(),0)*('レシピ表'!AP$3/HLOOKUP('レシピ表'!AP$2,'原料毎栄養価表'!$F$2:$WJ$62,3,0))&lt;&gt;0, HLOOKUP('レシピ表'!AP$2,'原料毎栄養価表'!$F$2:$WJ$62,ROW(),0)*('レシピ表'!AP$3/HLOOKUP('レシピ表'!AP$2,'原料毎栄養価表'!$F$2:$WJ$62,3,0)),"-")</f>
        <v>-</v>
      </c>
      <c r="AQ17" s="27" t="str">
        <f>IF(HLOOKUP('レシピ表'!AQ$2,'原料毎栄養価表'!$F$2:$WJ$62,ROW(),0)*('レシピ表'!AQ$3/HLOOKUP('レシピ表'!AQ$2,'原料毎栄養価表'!$F$2:$WJ$62,3,0))&lt;&gt;0, HLOOKUP('レシピ表'!AQ$2,'原料毎栄養価表'!$F$2:$WJ$62,ROW(),0)*('レシピ表'!AQ$3/HLOOKUP('レシピ表'!AQ$2,'原料毎栄養価表'!$F$2:$WJ$62,3,0)),"-")</f>
        <v>-</v>
      </c>
      <c r="AR17" s="27" t="str">
        <f>IF(HLOOKUP('レシピ表'!AR$2,'原料毎栄養価表'!$F$2:$WJ$62,ROW(),0)*('レシピ表'!AR$3/HLOOKUP('レシピ表'!AR$2,'原料毎栄養価表'!$F$2:$WJ$62,3,0))&lt;&gt;0, HLOOKUP('レシピ表'!AR$2,'原料毎栄養価表'!$F$2:$WJ$62,ROW(),0)*('レシピ表'!AR$3/HLOOKUP('レシピ表'!AR$2,'原料毎栄養価表'!$F$2:$WJ$62,3,0)),"-")</f>
        <v>-</v>
      </c>
      <c r="AS17" s="27" t="str">
        <f>IF(HLOOKUP('レシピ表'!AS$2,'原料毎栄養価表'!$F$2:$WJ$62,ROW(),0)*('レシピ表'!AS$3/HLOOKUP('レシピ表'!AS$2,'原料毎栄養価表'!$F$2:$WJ$62,3,0))&lt;&gt;0, HLOOKUP('レシピ表'!AS$2,'原料毎栄養価表'!$F$2:$WJ$62,ROW(),0)*('レシピ表'!AS$3/HLOOKUP('レシピ表'!AS$2,'原料毎栄養価表'!$F$2:$WJ$62,3,0)),"-")</f>
        <v>-</v>
      </c>
      <c r="AT17" s="27" t="str">
        <f>IF(HLOOKUP('レシピ表'!AT$2,'原料毎栄養価表'!$F$2:$WJ$62,ROW(),0)*('レシピ表'!AT$3/HLOOKUP('レシピ表'!AT$2,'原料毎栄養価表'!$F$2:$WJ$62,3,0))&lt;&gt;0, HLOOKUP('レシピ表'!AT$2,'原料毎栄養価表'!$F$2:$WJ$62,ROW(),0)*('レシピ表'!AT$3/HLOOKUP('レシピ表'!AT$2,'原料毎栄養価表'!$F$2:$WJ$62,3,0)),"-")</f>
        <v>-</v>
      </c>
    </row>
    <row r="18" ht="13.5" hidden="1" customHeight="1">
      <c r="A18" s="1"/>
      <c r="B18" s="13"/>
      <c r="C18" s="13" t="s">
        <v>90</v>
      </c>
      <c r="D18" s="13"/>
      <c r="E18" s="13" t="s">
        <v>61</v>
      </c>
      <c r="F18" s="27">
        <f>SUM('レシピ表'!I18:ZP18)</f>
        <v>0.03</v>
      </c>
      <c r="G18" s="30">
        <v>100.0</v>
      </c>
      <c r="H18" s="31" t="str">
        <f>IFERROR('レシピ表'!$F18/HLOOKUP('レシピ表'!H$1,'必要栄養価表'!$F$4:$X$62,ROW()-1,0)*100,"-")</f>
        <v>-</v>
      </c>
      <c r="I18" s="27" t="str">
        <f>IF(HLOOKUP('レシピ表'!I$2,'原料毎栄養価表'!$F$2:$WJ$62,ROW(),0)*('レシピ表'!I$3/HLOOKUP('レシピ表'!I$2,'原料毎栄養価表'!$F$2:$WJ$62,3,0))&lt;&gt;0, HLOOKUP('レシピ表'!I$2,'原料毎栄養価表'!$F$2:$WJ$62,ROW(),0)*('レシピ表'!I$3/HLOOKUP('レシピ表'!I$2,'原料毎栄養価表'!$F$2:$WJ$62,3,0)),"-")</f>
        <v>-</v>
      </c>
      <c r="J18" s="27" t="str">
        <f>IF(HLOOKUP('レシピ表'!J$2,'原料毎栄養価表'!$F$2:$WJ$62,ROW(),0)*('レシピ表'!J$3/HLOOKUP('レシピ表'!J$2,'原料毎栄養価表'!$F$2:$WJ$62,3,0))&lt;&gt;0, HLOOKUP('レシピ表'!J$2,'原料毎栄養価表'!$F$2:$WJ$62,ROW(),0)*('レシピ表'!J$3/HLOOKUP('レシピ表'!J$2,'原料毎栄養価表'!$F$2:$WJ$62,3,0)),"-")</f>
        <v>-</v>
      </c>
      <c r="K18" s="27" t="str">
        <f>IF(HLOOKUP('レシピ表'!K$2,'原料毎栄養価表'!$F$2:$WJ$62,ROW(),0)*('レシピ表'!K$3/HLOOKUP('レシピ表'!K$2,'原料毎栄養価表'!$F$2:$WJ$62,3,0))&lt;&gt;0, HLOOKUP('レシピ表'!K$2,'原料毎栄養価表'!$F$2:$WJ$62,ROW(),0)*('レシピ表'!K$3/HLOOKUP('レシピ表'!K$2,'原料毎栄養価表'!$F$2:$WJ$62,3,0)),"-")</f>
        <v>-</v>
      </c>
      <c r="L18" s="27" t="str">
        <f>IF(HLOOKUP('レシピ表'!L$2,'原料毎栄養価表'!$F$2:$WJ$62,ROW(),0)*('レシピ表'!L$3/HLOOKUP('レシピ表'!L$2,'原料毎栄養価表'!$F$2:$WJ$62,3,0))&lt;&gt;0, HLOOKUP('レシピ表'!L$2,'原料毎栄養価表'!$F$2:$WJ$62,ROW(),0)*('レシピ表'!L$3/HLOOKUP('レシピ表'!L$2,'原料毎栄養価表'!$F$2:$WJ$62,3,0)),"-")</f>
        <v>-</v>
      </c>
      <c r="M18" s="27" t="str">
        <f>IF(HLOOKUP('レシピ表'!M$2,'原料毎栄養価表'!$F$2:$WJ$62,ROW(),0)*('レシピ表'!M$3/HLOOKUP('レシピ表'!M$2,'原料毎栄養価表'!$F$2:$WJ$62,3,0))&lt;&gt;0, HLOOKUP('レシピ表'!M$2,'原料毎栄養価表'!$F$2:$WJ$62,ROW(),0)*('レシピ表'!M$3/HLOOKUP('レシピ表'!M$2,'原料毎栄養価表'!$F$2:$WJ$62,3,0)),"-")</f>
        <v>-</v>
      </c>
      <c r="N18" s="27" t="str">
        <f>IF(HLOOKUP('レシピ表'!N$2,'原料毎栄養価表'!$F$2:$WJ$62,ROW(),0)*('レシピ表'!N$3/HLOOKUP('レシピ表'!N$2,'原料毎栄養価表'!$F$2:$WJ$62,3,0))&lt;&gt;0, HLOOKUP('レシピ表'!N$2,'原料毎栄養価表'!$F$2:$WJ$62,ROW(),0)*('レシピ表'!N$3/HLOOKUP('レシピ表'!N$2,'原料毎栄養価表'!$F$2:$WJ$62,3,0)),"-")</f>
        <v>-</v>
      </c>
      <c r="O18" s="27" t="str">
        <f>IF(HLOOKUP('レシピ表'!O$2,'原料毎栄養価表'!$F$2:$WJ$62,ROW(),0)*('レシピ表'!O$3/HLOOKUP('レシピ表'!O$2,'原料毎栄養価表'!$F$2:$WJ$62,3,0))&lt;&gt;0, HLOOKUP('レシピ表'!O$2,'原料毎栄養価表'!$F$2:$WJ$62,ROW(),0)*('レシピ表'!O$3/HLOOKUP('レシピ表'!O$2,'原料毎栄養価表'!$F$2:$WJ$62,3,0)),"-")</f>
        <v>-</v>
      </c>
      <c r="P18" s="27" t="str">
        <f>IF(HLOOKUP('レシピ表'!P$2,'原料毎栄養価表'!$F$2:$WJ$62,ROW(),0)*('レシピ表'!P$3/HLOOKUP('レシピ表'!P$2,'原料毎栄養価表'!$F$2:$WJ$62,3,0))&lt;&gt;0, HLOOKUP('レシピ表'!P$2,'原料毎栄養価表'!$F$2:$WJ$62,ROW(),0)*('レシピ表'!P$3/HLOOKUP('レシピ表'!P$2,'原料毎栄養価表'!$F$2:$WJ$62,3,0)),"-")</f>
        <v>-</v>
      </c>
      <c r="Q18" s="27">
        <f>IF(HLOOKUP('レシピ表'!Q$2,'原料毎栄養価表'!$F$2:$WJ$62,ROW(),0)*('レシピ表'!Q$3/HLOOKUP('レシピ表'!Q$2,'原料毎栄養価表'!$F$2:$WJ$62,3,0))&lt;&gt;0, HLOOKUP('レシピ表'!Q$2,'原料毎栄養価表'!$F$2:$WJ$62,ROW(),0)*('レシピ表'!Q$3/HLOOKUP('レシピ表'!Q$2,'原料毎栄養価表'!$F$2:$WJ$62,3,0)),"-")</f>
        <v>0.03</v>
      </c>
      <c r="R18" s="27" t="str">
        <f>IF(HLOOKUP('レシピ表'!R$2,'原料毎栄養価表'!$F$2:$WJ$62,ROW(),0)*('レシピ表'!R$3/HLOOKUP('レシピ表'!R$2,'原料毎栄養価表'!$F$2:$WJ$62,3,0))&lt;&gt;0, HLOOKUP('レシピ表'!R$2,'原料毎栄養価表'!$F$2:$WJ$62,ROW(),0)*('レシピ表'!R$3/HLOOKUP('レシピ表'!R$2,'原料毎栄養価表'!$F$2:$WJ$62,3,0)),"-")</f>
        <v>-</v>
      </c>
      <c r="S18" s="27" t="str">
        <f>IF(HLOOKUP('レシピ表'!S$2,'原料毎栄養価表'!$F$2:$WJ$62,ROW(),0)*('レシピ表'!S$3/HLOOKUP('レシピ表'!S$2,'原料毎栄養価表'!$F$2:$WJ$62,3,0))&lt;&gt;0, HLOOKUP('レシピ表'!S$2,'原料毎栄養価表'!$F$2:$WJ$62,ROW(),0)*('レシピ表'!S$3/HLOOKUP('レシピ表'!S$2,'原料毎栄養価表'!$F$2:$WJ$62,3,0)),"-")</f>
        <v>-</v>
      </c>
      <c r="T18" s="27" t="str">
        <f>IF(HLOOKUP('レシピ表'!T$2,'原料毎栄養価表'!$F$2:$WJ$62,ROW(),0)*('レシピ表'!T$3/HLOOKUP('レシピ表'!T$2,'原料毎栄養価表'!$F$2:$WJ$62,3,0))&lt;&gt;0, HLOOKUP('レシピ表'!T$2,'原料毎栄養価表'!$F$2:$WJ$62,ROW(),0)*('レシピ表'!T$3/HLOOKUP('レシピ表'!T$2,'原料毎栄養価表'!$F$2:$WJ$62,3,0)),"-")</f>
        <v>-</v>
      </c>
      <c r="U18" s="27" t="str">
        <f>IF(HLOOKUP('レシピ表'!U$2,'原料毎栄養価表'!$F$2:$WJ$62,ROW(),0)*('レシピ表'!U$3/HLOOKUP('レシピ表'!U$2,'原料毎栄養価表'!$F$2:$WJ$62,3,0))&lt;&gt;0, HLOOKUP('レシピ表'!U$2,'原料毎栄養価表'!$F$2:$WJ$62,ROW(),0)*('レシピ表'!U$3/HLOOKUP('レシピ表'!U$2,'原料毎栄養価表'!$F$2:$WJ$62,3,0)),"-")</f>
        <v>-</v>
      </c>
      <c r="V18" s="27" t="str">
        <f>IF(HLOOKUP('レシピ表'!V$2,'原料毎栄養価表'!$F$2:$WJ$62,ROW(),0)*('レシピ表'!V$3/HLOOKUP('レシピ表'!V$2,'原料毎栄養価表'!$F$2:$WJ$62,3,0))&lt;&gt;0, HLOOKUP('レシピ表'!V$2,'原料毎栄養価表'!$F$2:$WJ$62,ROW(),0)*('レシピ表'!V$3/HLOOKUP('レシピ表'!V$2,'原料毎栄養価表'!$F$2:$WJ$62,3,0)),"-")</f>
        <v>-</v>
      </c>
      <c r="W18" s="27" t="str">
        <f>IF(HLOOKUP('レシピ表'!W$2,'原料毎栄養価表'!$F$2:$WJ$62,ROW(),0)*('レシピ表'!W$3/HLOOKUP('レシピ表'!W$2,'原料毎栄養価表'!$F$2:$WJ$62,3,0))&lt;&gt;0, HLOOKUP('レシピ表'!W$2,'原料毎栄養価表'!$F$2:$WJ$62,ROW(),0)*('レシピ表'!W$3/HLOOKUP('レシピ表'!W$2,'原料毎栄養価表'!$F$2:$WJ$62,3,0)),"-")</f>
        <v>-</v>
      </c>
      <c r="X18" s="27" t="str">
        <f>IF(HLOOKUP('レシピ表'!X$2,'原料毎栄養価表'!$F$2:$WJ$62,ROW(),0)*('レシピ表'!X$3/HLOOKUP('レシピ表'!X$2,'原料毎栄養価表'!$F$2:$WJ$62,3,0))&lt;&gt;0, HLOOKUP('レシピ表'!X$2,'原料毎栄養価表'!$F$2:$WJ$62,ROW(),0)*('レシピ表'!X$3/HLOOKUP('レシピ表'!X$2,'原料毎栄養価表'!$F$2:$WJ$62,3,0)),"-")</f>
        <v>-</v>
      </c>
      <c r="Y18" s="27" t="str">
        <f>IF(HLOOKUP('レシピ表'!Y$2,'原料毎栄養価表'!$F$2:$WJ$62,ROW(),0)*('レシピ表'!Y$3/HLOOKUP('レシピ表'!Y$2,'原料毎栄養価表'!$F$2:$WJ$62,3,0))&lt;&gt;0, HLOOKUP('レシピ表'!Y$2,'原料毎栄養価表'!$F$2:$WJ$62,ROW(),0)*('レシピ表'!Y$3/HLOOKUP('レシピ表'!Y$2,'原料毎栄養価表'!$F$2:$WJ$62,3,0)),"-")</f>
        <v>-</v>
      </c>
      <c r="Z18" s="27" t="str">
        <f>IF(HLOOKUP('レシピ表'!Z$2,'原料毎栄養価表'!$F$2:$WJ$62,ROW(),0)*('レシピ表'!Z$3/HLOOKUP('レシピ表'!Z$2,'原料毎栄養価表'!$F$2:$WJ$62,3,0))&lt;&gt;0, HLOOKUP('レシピ表'!Z$2,'原料毎栄養価表'!$F$2:$WJ$62,ROW(),0)*('レシピ表'!Z$3/HLOOKUP('レシピ表'!Z$2,'原料毎栄養価表'!$F$2:$WJ$62,3,0)),"-")</f>
        <v>-</v>
      </c>
      <c r="AA18" s="27" t="str">
        <f>IF(HLOOKUP('レシピ表'!AA$2,'原料毎栄養価表'!$F$2:$WJ$62,ROW(),0)*('レシピ表'!AA$3/HLOOKUP('レシピ表'!AA$2,'原料毎栄養価表'!$F$2:$WJ$62,3,0))&lt;&gt;0, HLOOKUP('レシピ表'!AA$2,'原料毎栄養価表'!$F$2:$WJ$62,ROW(),0)*('レシピ表'!AA$3/HLOOKUP('レシピ表'!AA$2,'原料毎栄養価表'!$F$2:$WJ$62,3,0)),"-")</f>
        <v>-</v>
      </c>
      <c r="AB18" s="27" t="str">
        <f>IF(HLOOKUP('レシピ表'!AB$2,'原料毎栄養価表'!$F$2:$WJ$62,ROW(),0)*('レシピ表'!AB$3/HLOOKUP('レシピ表'!AB$2,'原料毎栄養価表'!$F$2:$WJ$62,3,0))&lt;&gt;0, HLOOKUP('レシピ表'!AB$2,'原料毎栄養価表'!$F$2:$WJ$62,ROW(),0)*('レシピ表'!AB$3/HLOOKUP('レシピ表'!AB$2,'原料毎栄養価表'!$F$2:$WJ$62,3,0)),"-")</f>
        <v>-</v>
      </c>
      <c r="AC18" s="27" t="str">
        <f>IF(HLOOKUP('レシピ表'!AC$2,'原料毎栄養価表'!$F$2:$WJ$62,ROW(),0)*('レシピ表'!AC$3/HLOOKUP('レシピ表'!AC$2,'原料毎栄養価表'!$F$2:$WJ$62,3,0))&lt;&gt;0, HLOOKUP('レシピ表'!AC$2,'原料毎栄養価表'!$F$2:$WJ$62,ROW(),0)*('レシピ表'!AC$3/HLOOKUP('レシピ表'!AC$2,'原料毎栄養価表'!$F$2:$WJ$62,3,0)),"-")</f>
        <v>-</v>
      </c>
      <c r="AD18" s="27" t="str">
        <f>IF(HLOOKUP('レシピ表'!AD$2,'原料毎栄養価表'!$F$2:$WJ$62,ROW(),0)*('レシピ表'!AD$3/HLOOKUP('レシピ表'!AD$2,'原料毎栄養価表'!$F$2:$WJ$62,3,0))&lt;&gt;0, HLOOKUP('レシピ表'!AD$2,'原料毎栄養価表'!$F$2:$WJ$62,ROW(),0)*('レシピ表'!AD$3/HLOOKUP('レシピ表'!AD$2,'原料毎栄養価表'!$F$2:$WJ$62,3,0)),"-")</f>
        <v>-</v>
      </c>
      <c r="AE18" s="27" t="str">
        <f>IF(HLOOKUP('レシピ表'!AE$2,'原料毎栄養価表'!$F$2:$WJ$62,ROW(),0)*('レシピ表'!AE$3/HLOOKUP('レシピ表'!AE$2,'原料毎栄養価表'!$F$2:$WJ$62,3,0))&lt;&gt;0, HLOOKUP('レシピ表'!AE$2,'原料毎栄養価表'!$F$2:$WJ$62,ROW(),0)*('レシピ表'!AE$3/HLOOKUP('レシピ表'!AE$2,'原料毎栄養価表'!$F$2:$WJ$62,3,0)),"-")</f>
        <v>-</v>
      </c>
      <c r="AF18" s="27" t="str">
        <f>IF(HLOOKUP('レシピ表'!AF$2,'原料毎栄養価表'!$F$2:$WJ$62,ROW(),0)*('レシピ表'!AF$3/HLOOKUP('レシピ表'!AF$2,'原料毎栄養価表'!$F$2:$WJ$62,3,0))&lt;&gt;0, HLOOKUP('レシピ表'!AF$2,'原料毎栄養価表'!$F$2:$WJ$62,ROW(),0)*('レシピ表'!AF$3/HLOOKUP('レシピ表'!AF$2,'原料毎栄養価表'!$F$2:$WJ$62,3,0)),"-")</f>
        <v>-</v>
      </c>
      <c r="AG18" s="27" t="str">
        <f>IF(HLOOKUP('レシピ表'!AG$2,'原料毎栄養価表'!$F$2:$WJ$62,ROW(),0)*('レシピ表'!AG$3/HLOOKUP('レシピ表'!AG$2,'原料毎栄養価表'!$F$2:$WJ$62,3,0))&lt;&gt;0, HLOOKUP('レシピ表'!AG$2,'原料毎栄養価表'!$F$2:$WJ$62,ROW(),0)*('レシピ表'!AG$3/HLOOKUP('レシピ表'!AG$2,'原料毎栄養価表'!$F$2:$WJ$62,3,0)),"-")</f>
        <v>-</v>
      </c>
      <c r="AH18" s="27" t="str">
        <f>IF(HLOOKUP('レシピ表'!AH$2,'原料毎栄養価表'!$F$2:$WJ$62,ROW(),0)*('レシピ表'!AH$3/HLOOKUP('レシピ表'!AH$2,'原料毎栄養価表'!$F$2:$WJ$62,3,0))&lt;&gt;0, HLOOKUP('レシピ表'!AH$2,'原料毎栄養価表'!$F$2:$WJ$62,ROW(),0)*('レシピ表'!AH$3/HLOOKUP('レシピ表'!AH$2,'原料毎栄養価表'!$F$2:$WJ$62,3,0)),"-")</f>
        <v>-</v>
      </c>
      <c r="AI18" s="27" t="str">
        <f>IF(HLOOKUP('レシピ表'!AI$2,'原料毎栄養価表'!$F$2:$WJ$62,ROW(),0)*('レシピ表'!AI$3/HLOOKUP('レシピ表'!AI$2,'原料毎栄養価表'!$F$2:$WJ$62,3,0))&lt;&gt;0, HLOOKUP('レシピ表'!AI$2,'原料毎栄養価表'!$F$2:$WJ$62,ROW(),0)*('レシピ表'!AI$3/HLOOKUP('レシピ表'!AI$2,'原料毎栄養価表'!$F$2:$WJ$62,3,0)),"-")</f>
        <v>-</v>
      </c>
      <c r="AJ18" s="27" t="str">
        <f>IF(HLOOKUP('レシピ表'!AJ$2,'原料毎栄養価表'!$F$2:$WJ$62,ROW(),0)*('レシピ表'!AJ$3/HLOOKUP('レシピ表'!AJ$2,'原料毎栄養価表'!$F$2:$WJ$62,3,0))&lt;&gt;0, HLOOKUP('レシピ表'!AJ$2,'原料毎栄養価表'!$F$2:$WJ$62,ROW(),0)*('レシピ表'!AJ$3/HLOOKUP('レシピ表'!AJ$2,'原料毎栄養価表'!$F$2:$WJ$62,3,0)),"-")</f>
        <v>-</v>
      </c>
      <c r="AK18" s="27" t="str">
        <f>IF(HLOOKUP('レシピ表'!AK$2,'原料毎栄養価表'!$F$2:$WJ$62,ROW(),0)*('レシピ表'!AK$3/HLOOKUP('レシピ表'!AK$2,'原料毎栄養価表'!$F$2:$WJ$62,3,0))&lt;&gt;0, HLOOKUP('レシピ表'!AK$2,'原料毎栄養価表'!$F$2:$WJ$62,ROW(),0)*('レシピ表'!AK$3/HLOOKUP('レシピ表'!AK$2,'原料毎栄養価表'!$F$2:$WJ$62,3,0)),"-")</f>
        <v>-</v>
      </c>
      <c r="AL18" s="27" t="str">
        <f>IF(HLOOKUP('レシピ表'!AL$2,'原料毎栄養価表'!$F$2:$WJ$62,ROW(),0)*('レシピ表'!AL$3/HLOOKUP('レシピ表'!AL$2,'原料毎栄養価表'!$F$2:$WJ$62,3,0))&lt;&gt;0, HLOOKUP('レシピ表'!AL$2,'原料毎栄養価表'!$F$2:$WJ$62,ROW(),0)*('レシピ表'!AL$3/HLOOKUP('レシピ表'!AL$2,'原料毎栄養価表'!$F$2:$WJ$62,3,0)),"-")</f>
        <v>-</v>
      </c>
      <c r="AM18" s="27" t="str">
        <f>IF(HLOOKUP('レシピ表'!AM$2,'原料毎栄養価表'!$F$2:$WJ$62,ROW(),0)*('レシピ表'!AM$3/HLOOKUP('レシピ表'!AM$2,'原料毎栄養価表'!$F$2:$WJ$62,3,0))&lt;&gt;0, HLOOKUP('レシピ表'!AM$2,'原料毎栄養価表'!$F$2:$WJ$62,ROW(),0)*('レシピ表'!AM$3/HLOOKUP('レシピ表'!AM$2,'原料毎栄養価表'!$F$2:$WJ$62,3,0)),"-")</f>
        <v>-</v>
      </c>
      <c r="AN18" s="27" t="str">
        <f>IF(HLOOKUP('レシピ表'!AN$2,'原料毎栄養価表'!$F$2:$WJ$62,ROW(),0)*('レシピ表'!AN$3/HLOOKUP('レシピ表'!AN$2,'原料毎栄養価表'!$F$2:$WJ$62,3,0))&lt;&gt;0, HLOOKUP('レシピ表'!AN$2,'原料毎栄養価表'!$F$2:$WJ$62,ROW(),0)*('レシピ表'!AN$3/HLOOKUP('レシピ表'!AN$2,'原料毎栄養価表'!$F$2:$WJ$62,3,0)),"-")</f>
        <v>-</v>
      </c>
      <c r="AO18" s="27" t="str">
        <f>IF(HLOOKUP('レシピ表'!AO$2,'原料毎栄養価表'!$F$2:$WJ$62,ROW(),0)*('レシピ表'!AO$3/HLOOKUP('レシピ表'!AO$2,'原料毎栄養価表'!$F$2:$WJ$62,3,0))&lt;&gt;0, HLOOKUP('レシピ表'!AO$2,'原料毎栄養価表'!$F$2:$WJ$62,ROW(),0)*('レシピ表'!AO$3/HLOOKUP('レシピ表'!AO$2,'原料毎栄養価表'!$F$2:$WJ$62,3,0)),"-")</f>
        <v>-</v>
      </c>
      <c r="AP18" s="27" t="str">
        <f>IF(HLOOKUP('レシピ表'!AP$2,'原料毎栄養価表'!$F$2:$WJ$62,ROW(),0)*('レシピ表'!AP$3/HLOOKUP('レシピ表'!AP$2,'原料毎栄養価表'!$F$2:$WJ$62,3,0))&lt;&gt;0, HLOOKUP('レシピ表'!AP$2,'原料毎栄養価表'!$F$2:$WJ$62,ROW(),0)*('レシピ表'!AP$3/HLOOKUP('レシピ表'!AP$2,'原料毎栄養価表'!$F$2:$WJ$62,3,0)),"-")</f>
        <v>-</v>
      </c>
      <c r="AQ18" s="27" t="str">
        <f>IF(HLOOKUP('レシピ表'!AQ$2,'原料毎栄養価表'!$F$2:$WJ$62,ROW(),0)*('レシピ表'!AQ$3/HLOOKUP('レシピ表'!AQ$2,'原料毎栄養価表'!$F$2:$WJ$62,3,0))&lt;&gt;0, HLOOKUP('レシピ表'!AQ$2,'原料毎栄養価表'!$F$2:$WJ$62,ROW(),0)*('レシピ表'!AQ$3/HLOOKUP('レシピ表'!AQ$2,'原料毎栄養価表'!$F$2:$WJ$62,3,0)),"-")</f>
        <v>-</v>
      </c>
      <c r="AR18" s="27" t="str">
        <f>IF(HLOOKUP('レシピ表'!AR$2,'原料毎栄養価表'!$F$2:$WJ$62,ROW(),0)*('レシピ表'!AR$3/HLOOKUP('レシピ表'!AR$2,'原料毎栄養価表'!$F$2:$WJ$62,3,0))&lt;&gt;0, HLOOKUP('レシピ表'!AR$2,'原料毎栄養価表'!$F$2:$WJ$62,ROW(),0)*('レシピ表'!AR$3/HLOOKUP('レシピ表'!AR$2,'原料毎栄養価表'!$F$2:$WJ$62,3,0)),"-")</f>
        <v>-</v>
      </c>
      <c r="AS18" s="27" t="str">
        <f>IF(HLOOKUP('レシピ表'!AS$2,'原料毎栄養価表'!$F$2:$WJ$62,ROW(),0)*('レシピ表'!AS$3/HLOOKUP('レシピ表'!AS$2,'原料毎栄養価表'!$F$2:$WJ$62,3,0))&lt;&gt;0, HLOOKUP('レシピ表'!AS$2,'原料毎栄養価表'!$F$2:$WJ$62,ROW(),0)*('レシピ表'!AS$3/HLOOKUP('レシピ表'!AS$2,'原料毎栄養価表'!$F$2:$WJ$62,3,0)),"-")</f>
        <v>-</v>
      </c>
      <c r="AT18" s="27" t="str">
        <f>IF(HLOOKUP('レシピ表'!AT$2,'原料毎栄養価表'!$F$2:$WJ$62,ROW(),0)*('レシピ表'!AT$3/HLOOKUP('レシピ表'!AT$2,'原料毎栄養価表'!$F$2:$WJ$62,3,0))&lt;&gt;0, HLOOKUP('レシピ表'!AT$2,'原料毎栄養価表'!$F$2:$WJ$62,ROW(),0)*('レシピ表'!AT$3/HLOOKUP('レシピ表'!AT$2,'原料毎栄養価表'!$F$2:$WJ$62,3,0)),"-")</f>
        <v>-</v>
      </c>
    </row>
    <row r="19" ht="13.5" hidden="1" customHeight="1">
      <c r="A19" s="1"/>
      <c r="B19" s="13"/>
      <c r="C19" s="13" t="s">
        <v>91</v>
      </c>
      <c r="D19" s="13"/>
      <c r="E19" s="13" t="s">
        <v>61</v>
      </c>
      <c r="F19" s="27">
        <f>SUM('レシピ表'!I19:ZP19)</f>
        <v>16.57</v>
      </c>
      <c r="G19" s="30">
        <v>100.0</v>
      </c>
      <c r="H19" s="31" t="str">
        <f>IFERROR('レシピ表'!$F19/HLOOKUP('レシピ表'!H$1,'必要栄養価表'!$F$4:$X$62,ROW()-1,0)*100,"-")</f>
        <v>-</v>
      </c>
      <c r="I19" s="27" t="str">
        <f>IF(HLOOKUP('レシピ表'!I$2,'原料毎栄養価表'!$F$2:$WJ$62,ROW(),0)*('レシピ表'!I$3/HLOOKUP('レシピ表'!I$2,'原料毎栄養価表'!$F$2:$WJ$62,3,0))&lt;&gt;0, HLOOKUP('レシピ表'!I$2,'原料毎栄養価表'!$F$2:$WJ$62,ROW(),0)*('レシピ表'!I$3/HLOOKUP('レシピ表'!I$2,'原料毎栄養価表'!$F$2:$WJ$62,3,0)),"-")</f>
        <v>-</v>
      </c>
      <c r="J19" s="27">
        <f>IF(HLOOKUP('レシピ表'!J$2,'原料毎栄養価表'!$F$2:$WJ$62,ROW(),0)*('レシピ表'!J$3/HLOOKUP('レシピ表'!J$2,'原料毎栄養価表'!$F$2:$WJ$62,3,0))&lt;&gt;0, HLOOKUP('レシピ表'!J$2,'原料毎栄養価表'!$F$2:$WJ$62,ROW(),0)*('レシピ表'!J$3/HLOOKUP('レシピ表'!J$2,'原料毎栄養価表'!$F$2:$WJ$62,3,0)),"-")</f>
        <v>16</v>
      </c>
      <c r="K19" s="27" t="str">
        <f>IF(HLOOKUP('レシピ表'!K$2,'原料毎栄養価表'!$F$2:$WJ$62,ROW(),0)*('レシピ表'!K$3/HLOOKUP('レシピ表'!K$2,'原料毎栄養価表'!$F$2:$WJ$62,3,0))&lt;&gt;0, HLOOKUP('レシピ表'!K$2,'原料毎栄養価表'!$F$2:$WJ$62,ROW(),0)*('レシピ表'!K$3/HLOOKUP('レシピ表'!K$2,'原料毎栄養価表'!$F$2:$WJ$62,3,0)),"-")</f>
        <v>-</v>
      </c>
      <c r="L19" s="27" t="str">
        <f>IF(HLOOKUP('レシピ表'!L$2,'原料毎栄養価表'!$F$2:$WJ$62,ROW(),0)*('レシピ表'!L$3/HLOOKUP('レシピ表'!L$2,'原料毎栄養価表'!$F$2:$WJ$62,3,0))&lt;&gt;0, HLOOKUP('レシピ表'!L$2,'原料毎栄養価表'!$F$2:$WJ$62,ROW(),0)*('レシピ表'!L$3/HLOOKUP('レシピ表'!L$2,'原料毎栄養価表'!$F$2:$WJ$62,3,0)),"-")</f>
        <v>-</v>
      </c>
      <c r="M19" s="27" t="str">
        <f>IF(HLOOKUP('レシピ表'!M$2,'原料毎栄養価表'!$F$2:$WJ$62,ROW(),0)*('レシピ表'!M$3/HLOOKUP('レシピ表'!M$2,'原料毎栄養価表'!$F$2:$WJ$62,3,0))&lt;&gt;0, HLOOKUP('レシピ表'!M$2,'原料毎栄養価表'!$F$2:$WJ$62,ROW(),0)*('レシピ表'!M$3/HLOOKUP('レシピ表'!M$2,'原料毎栄養価表'!$F$2:$WJ$62,3,0)),"-")</f>
        <v>-</v>
      </c>
      <c r="N19" s="27" t="str">
        <f>IF(HLOOKUP('レシピ表'!N$2,'原料毎栄養価表'!$F$2:$WJ$62,ROW(),0)*('レシピ表'!N$3/HLOOKUP('レシピ表'!N$2,'原料毎栄養価表'!$F$2:$WJ$62,3,0))&lt;&gt;0, HLOOKUP('レシピ表'!N$2,'原料毎栄養価表'!$F$2:$WJ$62,ROW(),0)*('レシピ表'!N$3/HLOOKUP('レシピ表'!N$2,'原料毎栄養価表'!$F$2:$WJ$62,3,0)),"-")</f>
        <v>-</v>
      </c>
      <c r="O19" s="27" t="str">
        <f>IF(HLOOKUP('レシピ表'!O$2,'原料毎栄養価表'!$F$2:$WJ$62,ROW(),0)*('レシピ表'!O$3/HLOOKUP('レシピ表'!O$2,'原料毎栄養価表'!$F$2:$WJ$62,3,0))&lt;&gt;0, HLOOKUP('レシピ表'!O$2,'原料毎栄養価表'!$F$2:$WJ$62,ROW(),0)*('レシピ表'!O$3/HLOOKUP('レシピ表'!O$2,'原料毎栄養価表'!$F$2:$WJ$62,3,0)),"-")</f>
        <v>-</v>
      </c>
      <c r="P19" s="27" t="str">
        <f>IF(HLOOKUP('レシピ表'!P$2,'原料毎栄養価表'!$F$2:$WJ$62,ROW(),0)*('レシピ表'!P$3/HLOOKUP('レシピ表'!P$2,'原料毎栄養価表'!$F$2:$WJ$62,3,0))&lt;&gt;0, HLOOKUP('レシピ表'!P$2,'原料毎栄養価表'!$F$2:$WJ$62,ROW(),0)*('レシピ表'!P$3/HLOOKUP('レシピ表'!P$2,'原料毎栄養価表'!$F$2:$WJ$62,3,0)),"-")</f>
        <v>-</v>
      </c>
      <c r="Q19" s="27">
        <f>IF(HLOOKUP('レシピ表'!Q$2,'原料毎栄養価表'!$F$2:$WJ$62,ROW(),0)*('レシピ表'!Q$3/HLOOKUP('レシピ表'!Q$2,'原料毎栄養価表'!$F$2:$WJ$62,3,0))&lt;&gt;0, HLOOKUP('レシピ表'!Q$2,'原料毎栄養価表'!$F$2:$WJ$62,ROW(),0)*('レシピ表'!Q$3/HLOOKUP('レシピ表'!Q$2,'原料毎栄養価表'!$F$2:$WJ$62,3,0)),"-")</f>
        <v>0.57</v>
      </c>
      <c r="R19" s="27" t="str">
        <f>IF(HLOOKUP('レシピ表'!R$2,'原料毎栄養価表'!$F$2:$WJ$62,ROW(),0)*('レシピ表'!R$3/HLOOKUP('レシピ表'!R$2,'原料毎栄養価表'!$F$2:$WJ$62,3,0))&lt;&gt;0, HLOOKUP('レシピ表'!R$2,'原料毎栄養価表'!$F$2:$WJ$62,ROW(),0)*('レシピ表'!R$3/HLOOKUP('レシピ表'!R$2,'原料毎栄養価表'!$F$2:$WJ$62,3,0)),"-")</f>
        <v>-</v>
      </c>
      <c r="S19" s="27" t="str">
        <f>IF(HLOOKUP('レシピ表'!S$2,'原料毎栄養価表'!$F$2:$WJ$62,ROW(),0)*('レシピ表'!S$3/HLOOKUP('レシピ表'!S$2,'原料毎栄養価表'!$F$2:$WJ$62,3,0))&lt;&gt;0, HLOOKUP('レシピ表'!S$2,'原料毎栄養価表'!$F$2:$WJ$62,ROW(),0)*('レシピ表'!S$3/HLOOKUP('レシピ表'!S$2,'原料毎栄養価表'!$F$2:$WJ$62,3,0)),"-")</f>
        <v>-</v>
      </c>
      <c r="T19" s="27" t="str">
        <f>IF(HLOOKUP('レシピ表'!T$2,'原料毎栄養価表'!$F$2:$WJ$62,ROW(),0)*('レシピ表'!T$3/HLOOKUP('レシピ表'!T$2,'原料毎栄養価表'!$F$2:$WJ$62,3,0))&lt;&gt;0, HLOOKUP('レシピ表'!T$2,'原料毎栄養価表'!$F$2:$WJ$62,ROW(),0)*('レシピ表'!T$3/HLOOKUP('レシピ表'!T$2,'原料毎栄養価表'!$F$2:$WJ$62,3,0)),"-")</f>
        <v>-</v>
      </c>
      <c r="U19" s="27" t="str">
        <f>IF(HLOOKUP('レシピ表'!U$2,'原料毎栄養価表'!$F$2:$WJ$62,ROW(),0)*('レシピ表'!U$3/HLOOKUP('レシピ表'!U$2,'原料毎栄養価表'!$F$2:$WJ$62,3,0))&lt;&gt;0, HLOOKUP('レシピ表'!U$2,'原料毎栄養価表'!$F$2:$WJ$62,ROW(),0)*('レシピ表'!U$3/HLOOKUP('レシピ表'!U$2,'原料毎栄養価表'!$F$2:$WJ$62,3,0)),"-")</f>
        <v>-</v>
      </c>
      <c r="V19" s="27" t="str">
        <f>IF(HLOOKUP('レシピ表'!V$2,'原料毎栄養価表'!$F$2:$WJ$62,ROW(),0)*('レシピ表'!V$3/HLOOKUP('レシピ表'!V$2,'原料毎栄養価表'!$F$2:$WJ$62,3,0))&lt;&gt;0, HLOOKUP('レシピ表'!V$2,'原料毎栄養価表'!$F$2:$WJ$62,ROW(),0)*('レシピ表'!V$3/HLOOKUP('レシピ表'!V$2,'原料毎栄養価表'!$F$2:$WJ$62,3,0)),"-")</f>
        <v>-</v>
      </c>
      <c r="W19" s="27" t="str">
        <f>IF(HLOOKUP('レシピ表'!W$2,'原料毎栄養価表'!$F$2:$WJ$62,ROW(),0)*('レシピ表'!W$3/HLOOKUP('レシピ表'!W$2,'原料毎栄養価表'!$F$2:$WJ$62,3,0))&lt;&gt;0, HLOOKUP('レシピ表'!W$2,'原料毎栄養価表'!$F$2:$WJ$62,ROW(),0)*('レシピ表'!W$3/HLOOKUP('レシピ表'!W$2,'原料毎栄養価表'!$F$2:$WJ$62,3,0)),"-")</f>
        <v>-</v>
      </c>
      <c r="X19" s="27" t="str">
        <f>IF(HLOOKUP('レシピ表'!X$2,'原料毎栄養価表'!$F$2:$WJ$62,ROW(),0)*('レシピ表'!X$3/HLOOKUP('レシピ表'!X$2,'原料毎栄養価表'!$F$2:$WJ$62,3,0))&lt;&gt;0, HLOOKUP('レシピ表'!X$2,'原料毎栄養価表'!$F$2:$WJ$62,ROW(),0)*('レシピ表'!X$3/HLOOKUP('レシピ表'!X$2,'原料毎栄養価表'!$F$2:$WJ$62,3,0)),"-")</f>
        <v>-</v>
      </c>
      <c r="Y19" s="27" t="str">
        <f>IF(HLOOKUP('レシピ表'!Y$2,'原料毎栄養価表'!$F$2:$WJ$62,ROW(),0)*('レシピ表'!Y$3/HLOOKUP('レシピ表'!Y$2,'原料毎栄養価表'!$F$2:$WJ$62,3,0))&lt;&gt;0, HLOOKUP('レシピ表'!Y$2,'原料毎栄養価表'!$F$2:$WJ$62,ROW(),0)*('レシピ表'!Y$3/HLOOKUP('レシピ表'!Y$2,'原料毎栄養価表'!$F$2:$WJ$62,3,0)),"-")</f>
        <v>-</v>
      </c>
      <c r="Z19" s="27" t="str">
        <f>IF(HLOOKUP('レシピ表'!Z$2,'原料毎栄養価表'!$F$2:$WJ$62,ROW(),0)*('レシピ表'!Z$3/HLOOKUP('レシピ表'!Z$2,'原料毎栄養価表'!$F$2:$WJ$62,3,0))&lt;&gt;0, HLOOKUP('レシピ表'!Z$2,'原料毎栄養価表'!$F$2:$WJ$62,ROW(),0)*('レシピ表'!Z$3/HLOOKUP('レシピ表'!Z$2,'原料毎栄養価表'!$F$2:$WJ$62,3,0)),"-")</f>
        <v>-</v>
      </c>
      <c r="AA19" s="27" t="str">
        <f>IF(HLOOKUP('レシピ表'!AA$2,'原料毎栄養価表'!$F$2:$WJ$62,ROW(),0)*('レシピ表'!AA$3/HLOOKUP('レシピ表'!AA$2,'原料毎栄養価表'!$F$2:$WJ$62,3,0))&lt;&gt;0, HLOOKUP('レシピ表'!AA$2,'原料毎栄養価表'!$F$2:$WJ$62,ROW(),0)*('レシピ表'!AA$3/HLOOKUP('レシピ表'!AA$2,'原料毎栄養価表'!$F$2:$WJ$62,3,0)),"-")</f>
        <v>-</v>
      </c>
      <c r="AB19" s="27" t="str">
        <f>IF(HLOOKUP('レシピ表'!AB$2,'原料毎栄養価表'!$F$2:$WJ$62,ROW(),0)*('レシピ表'!AB$3/HLOOKUP('レシピ表'!AB$2,'原料毎栄養価表'!$F$2:$WJ$62,3,0))&lt;&gt;0, HLOOKUP('レシピ表'!AB$2,'原料毎栄養価表'!$F$2:$WJ$62,ROW(),0)*('レシピ表'!AB$3/HLOOKUP('レシピ表'!AB$2,'原料毎栄養価表'!$F$2:$WJ$62,3,0)),"-")</f>
        <v>-</v>
      </c>
      <c r="AC19" s="27" t="str">
        <f>IF(HLOOKUP('レシピ表'!AC$2,'原料毎栄養価表'!$F$2:$WJ$62,ROW(),0)*('レシピ表'!AC$3/HLOOKUP('レシピ表'!AC$2,'原料毎栄養価表'!$F$2:$WJ$62,3,0))&lt;&gt;0, HLOOKUP('レシピ表'!AC$2,'原料毎栄養価表'!$F$2:$WJ$62,ROW(),0)*('レシピ表'!AC$3/HLOOKUP('レシピ表'!AC$2,'原料毎栄養価表'!$F$2:$WJ$62,3,0)),"-")</f>
        <v>-</v>
      </c>
      <c r="AD19" s="27" t="str">
        <f>IF(HLOOKUP('レシピ表'!AD$2,'原料毎栄養価表'!$F$2:$WJ$62,ROW(),0)*('レシピ表'!AD$3/HLOOKUP('レシピ表'!AD$2,'原料毎栄養価表'!$F$2:$WJ$62,3,0))&lt;&gt;0, HLOOKUP('レシピ表'!AD$2,'原料毎栄養価表'!$F$2:$WJ$62,ROW(),0)*('レシピ表'!AD$3/HLOOKUP('レシピ表'!AD$2,'原料毎栄養価表'!$F$2:$WJ$62,3,0)),"-")</f>
        <v>-</v>
      </c>
      <c r="AE19" s="27" t="str">
        <f>IF(HLOOKUP('レシピ表'!AE$2,'原料毎栄養価表'!$F$2:$WJ$62,ROW(),0)*('レシピ表'!AE$3/HLOOKUP('レシピ表'!AE$2,'原料毎栄養価表'!$F$2:$WJ$62,3,0))&lt;&gt;0, HLOOKUP('レシピ表'!AE$2,'原料毎栄養価表'!$F$2:$WJ$62,ROW(),0)*('レシピ表'!AE$3/HLOOKUP('レシピ表'!AE$2,'原料毎栄養価表'!$F$2:$WJ$62,3,0)),"-")</f>
        <v>-</v>
      </c>
      <c r="AF19" s="27" t="str">
        <f>IF(HLOOKUP('レシピ表'!AF$2,'原料毎栄養価表'!$F$2:$WJ$62,ROW(),0)*('レシピ表'!AF$3/HLOOKUP('レシピ表'!AF$2,'原料毎栄養価表'!$F$2:$WJ$62,3,0))&lt;&gt;0, HLOOKUP('レシピ表'!AF$2,'原料毎栄養価表'!$F$2:$WJ$62,ROW(),0)*('レシピ表'!AF$3/HLOOKUP('レシピ表'!AF$2,'原料毎栄養価表'!$F$2:$WJ$62,3,0)),"-")</f>
        <v>-</v>
      </c>
      <c r="AG19" s="27" t="str">
        <f>IF(HLOOKUP('レシピ表'!AG$2,'原料毎栄養価表'!$F$2:$WJ$62,ROW(),0)*('レシピ表'!AG$3/HLOOKUP('レシピ表'!AG$2,'原料毎栄養価表'!$F$2:$WJ$62,3,0))&lt;&gt;0, HLOOKUP('レシピ表'!AG$2,'原料毎栄養価表'!$F$2:$WJ$62,ROW(),0)*('レシピ表'!AG$3/HLOOKUP('レシピ表'!AG$2,'原料毎栄養価表'!$F$2:$WJ$62,3,0)),"-")</f>
        <v>-</v>
      </c>
      <c r="AH19" s="27" t="str">
        <f>IF(HLOOKUP('レシピ表'!AH$2,'原料毎栄養価表'!$F$2:$WJ$62,ROW(),0)*('レシピ表'!AH$3/HLOOKUP('レシピ表'!AH$2,'原料毎栄養価表'!$F$2:$WJ$62,3,0))&lt;&gt;0, HLOOKUP('レシピ表'!AH$2,'原料毎栄養価表'!$F$2:$WJ$62,ROW(),0)*('レシピ表'!AH$3/HLOOKUP('レシピ表'!AH$2,'原料毎栄養価表'!$F$2:$WJ$62,3,0)),"-")</f>
        <v>-</v>
      </c>
      <c r="AI19" s="27" t="str">
        <f>IF(HLOOKUP('レシピ表'!AI$2,'原料毎栄養価表'!$F$2:$WJ$62,ROW(),0)*('レシピ表'!AI$3/HLOOKUP('レシピ表'!AI$2,'原料毎栄養価表'!$F$2:$WJ$62,3,0))&lt;&gt;0, HLOOKUP('レシピ表'!AI$2,'原料毎栄養価表'!$F$2:$WJ$62,ROW(),0)*('レシピ表'!AI$3/HLOOKUP('レシピ表'!AI$2,'原料毎栄養価表'!$F$2:$WJ$62,3,0)),"-")</f>
        <v>-</v>
      </c>
      <c r="AJ19" s="27" t="str">
        <f>IF(HLOOKUP('レシピ表'!AJ$2,'原料毎栄養価表'!$F$2:$WJ$62,ROW(),0)*('レシピ表'!AJ$3/HLOOKUP('レシピ表'!AJ$2,'原料毎栄養価表'!$F$2:$WJ$62,3,0))&lt;&gt;0, HLOOKUP('レシピ表'!AJ$2,'原料毎栄養価表'!$F$2:$WJ$62,ROW(),0)*('レシピ表'!AJ$3/HLOOKUP('レシピ表'!AJ$2,'原料毎栄養価表'!$F$2:$WJ$62,3,0)),"-")</f>
        <v>-</v>
      </c>
      <c r="AK19" s="27" t="str">
        <f>IF(HLOOKUP('レシピ表'!AK$2,'原料毎栄養価表'!$F$2:$WJ$62,ROW(),0)*('レシピ表'!AK$3/HLOOKUP('レシピ表'!AK$2,'原料毎栄養価表'!$F$2:$WJ$62,3,0))&lt;&gt;0, HLOOKUP('レシピ表'!AK$2,'原料毎栄養価表'!$F$2:$WJ$62,ROW(),0)*('レシピ表'!AK$3/HLOOKUP('レシピ表'!AK$2,'原料毎栄養価表'!$F$2:$WJ$62,3,0)),"-")</f>
        <v>-</v>
      </c>
      <c r="AL19" s="27" t="str">
        <f>IF(HLOOKUP('レシピ表'!AL$2,'原料毎栄養価表'!$F$2:$WJ$62,ROW(),0)*('レシピ表'!AL$3/HLOOKUP('レシピ表'!AL$2,'原料毎栄養価表'!$F$2:$WJ$62,3,0))&lt;&gt;0, HLOOKUP('レシピ表'!AL$2,'原料毎栄養価表'!$F$2:$WJ$62,ROW(),0)*('レシピ表'!AL$3/HLOOKUP('レシピ表'!AL$2,'原料毎栄養価表'!$F$2:$WJ$62,3,0)),"-")</f>
        <v>-</v>
      </c>
      <c r="AM19" s="27" t="str">
        <f>IF(HLOOKUP('レシピ表'!AM$2,'原料毎栄養価表'!$F$2:$WJ$62,ROW(),0)*('レシピ表'!AM$3/HLOOKUP('レシピ表'!AM$2,'原料毎栄養価表'!$F$2:$WJ$62,3,0))&lt;&gt;0, HLOOKUP('レシピ表'!AM$2,'原料毎栄養価表'!$F$2:$WJ$62,ROW(),0)*('レシピ表'!AM$3/HLOOKUP('レシピ表'!AM$2,'原料毎栄養価表'!$F$2:$WJ$62,3,0)),"-")</f>
        <v>-</v>
      </c>
      <c r="AN19" s="27" t="str">
        <f>IF(HLOOKUP('レシピ表'!AN$2,'原料毎栄養価表'!$F$2:$WJ$62,ROW(),0)*('レシピ表'!AN$3/HLOOKUP('レシピ表'!AN$2,'原料毎栄養価表'!$F$2:$WJ$62,3,0))&lt;&gt;0, HLOOKUP('レシピ表'!AN$2,'原料毎栄養価表'!$F$2:$WJ$62,ROW(),0)*('レシピ表'!AN$3/HLOOKUP('レシピ表'!AN$2,'原料毎栄養価表'!$F$2:$WJ$62,3,0)),"-")</f>
        <v>-</v>
      </c>
      <c r="AO19" s="27" t="str">
        <f>IF(HLOOKUP('レシピ表'!AO$2,'原料毎栄養価表'!$F$2:$WJ$62,ROW(),0)*('レシピ表'!AO$3/HLOOKUP('レシピ表'!AO$2,'原料毎栄養価表'!$F$2:$WJ$62,3,0))&lt;&gt;0, HLOOKUP('レシピ表'!AO$2,'原料毎栄養価表'!$F$2:$WJ$62,ROW(),0)*('レシピ表'!AO$3/HLOOKUP('レシピ表'!AO$2,'原料毎栄養価表'!$F$2:$WJ$62,3,0)),"-")</f>
        <v>-</v>
      </c>
      <c r="AP19" s="27" t="str">
        <f>IF(HLOOKUP('レシピ表'!AP$2,'原料毎栄養価表'!$F$2:$WJ$62,ROW(),0)*('レシピ表'!AP$3/HLOOKUP('レシピ表'!AP$2,'原料毎栄養価表'!$F$2:$WJ$62,3,0))&lt;&gt;0, HLOOKUP('レシピ表'!AP$2,'原料毎栄養価表'!$F$2:$WJ$62,ROW(),0)*('レシピ表'!AP$3/HLOOKUP('レシピ表'!AP$2,'原料毎栄養価表'!$F$2:$WJ$62,3,0)),"-")</f>
        <v>-</v>
      </c>
      <c r="AQ19" s="27" t="str">
        <f>IF(HLOOKUP('レシピ表'!AQ$2,'原料毎栄養価表'!$F$2:$WJ$62,ROW(),0)*('レシピ表'!AQ$3/HLOOKUP('レシピ表'!AQ$2,'原料毎栄養価表'!$F$2:$WJ$62,3,0))&lt;&gt;0, HLOOKUP('レシピ表'!AQ$2,'原料毎栄養価表'!$F$2:$WJ$62,ROW(),0)*('レシピ表'!AQ$3/HLOOKUP('レシピ表'!AQ$2,'原料毎栄養価表'!$F$2:$WJ$62,3,0)),"-")</f>
        <v>-</v>
      </c>
      <c r="AR19" s="27" t="str">
        <f>IF(HLOOKUP('レシピ表'!AR$2,'原料毎栄養価表'!$F$2:$WJ$62,ROW(),0)*('レシピ表'!AR$3/HLOOKUP('レシピ表'!AR$2,'原料毎栄養価表'!$F$2:$WJ$62,3,0))&lt;&gt;0, HLOOKUP('レシピ表'!AR$2,'原料毎栄養価表'!$F$2:$WJ$62,ROW(),0)*('レシピ表'!AR$3/HLOOKUP('レシピ表'!AR$2,'原料毎栄養価表'!$F$2:$WJ$62,3,0)),"-")</f>
        <v>-</v>
      </c>
      <c r="AS19" s="27" t="str">
        <f>IF(HLOOKUP('レシピ表'!AS$2,'原料毎栄養価表'!$F$2:$WJ$62,ROW(),0)*('レシピ表'!AS$3/HLOOKUP('レシピ表'!AS$2,'原料毎栄養価表'!$F$2:$WJ$62,3,0))&lt;&gt;0, HLOOKUP('レシピ表'!AS$2,'原料毎栄養価表'!$F$2:$WJ$62,ROW(),0)*('レシピ表'!AS$3/HLOOKUP('レシピ表'!AS$2,'原料毎栄養価表'!$F$2:$WJ$62,3,0)),"-")</f>
        <v>-</v>
      </c>
      <c r="AT19" s="27" t="str">
        <f>IF(HLOOKUP('レシピ表'!AT$2,'原料毎栄養価表'!$F$2:$WJ$62,ROW(),0)*('レシピ表'!AT$3/HLOOKUP('レシピ表'!AT$2,'原料毎栄養価表'!$F$2:$WJ$62,3,0))&lt;&gt;0, HLOOKUP('レシピ表'!AT$2,'原料毎栄養価表'!$F$2:$WJ$62,ROW(),0)*('レシピ表'!AT$3/HLOOKUP('レシピ表'!AT$2,'原料毎栄養価表'!$F$2:$WJ$62,3,0)),"-")</f>
        <v>-</v>
      </c>
    </row>
    <row r="20" ht="13.5" hidden="1" customHeight="1">
      <c r="A20" s="1"/>
      <c r="B20" s="13"/>
      <c r="C20" s="13" t="s">
        <v>92</v>
      </c>
      <c r="D20" s="13"/>
      <c r="E20" s="13" t="s">
        <v>61</v>
      </c>
      <c r="F20" s="27">
        <f>SUM('レシピ表'!I20:ZP20)</f>
        <v>2653.2</v>
      </c>
      <c r="G20" s="30">
        <v>100.0</v>
      </c>
      <c r="H20" s="31" t="str">
        <f>IFERROR('レシピ表'!$F20/HLOOKUP('レシピ表'!H$1,'必要栄養価表'!$F$4:$X$62,ROW()-1,0)*100,"-")</f>
        <v>-</v>
      </c>
      <c r="I20" s="27">
        <f>IF(HLOOKUP('レシピ表'!I$2,'原料毎栄養価表'!$F$2:$WJ$62,ROW(),0)*('レシピ表'!I$3/HLOOKUP('レシピ表'!I$2,'原料毎栄養価表'!$F$2:$WJ$62,3,0))&lt;&gt;0, HLOOKUP('レシピ表'!I$2,'原料毎栄養価表'!$F$2:$WJ$62,ROW(),0)*('レシピ表'!I$3/HLOOKUP('レシピ表'!I$2,'原料毎栄養価表'!$F$2:$WJ$62,3,0)),"-")</f>
        <v>0.2</v>
      </c>
      <c r="J20" s="27">
        <f>IF(HLOOKUP('レシピ表'!J$2,'原料毎栄養価表'!$F$2:$WJ$62,ROW(),0)*('レシピ表'!J$3/HLOOKUP('レシピ表'!J$2,'原料毎栄養価表'!$F$2:$WJ$62,3,0))&lt;&gt;0, HLOOKUP('レシピ表'!J$2,'原料毎栄養価表'!$F$2:$WJ$62,ROW(),0)*('レシピ表'!J$3/HLOOKUP('レシピ表'!J$2,'原料毎栄養価表'!$F$2:$WJ$62,3,0)),"-")</f>
        <v>2500</v>
      </c>
      <c r="K20" s="27" t="str">
        <f>IF(HLOOKUP('レシピ表'!K$2,'原料毎栄養価表'!$F$2:$WJ$62,ROW(),0)*('レシピ表'!K$3/HLOOKUP('レシピ表'!K$2,'原料毎栄養価表'!$F$2:$WJ$62,3,0))&lt;&gt;0, HLOOKUP('レシピ表'!K$2,'原料毎栄養価表'!$F$2:$WJ$62,ROW(),0)*('レシピ表'!K$3/HLOOKUP('レシピ表'!K$2,'原料毎栄養価表'!$F$2:$WJ$62,3,0)),"-")</f>
        <v>-</v>
      </c>
      <c r="L20" s="27" t="str">
        <f>IF(HLOOKUP('レシピ表'!L$2,'原料毎栄養価表'!$F$2:$WJ$62,ROW(),0)*('レシピ表'!L$3/HLOOKUP('レシピ表'!L$2,'原料毎栄養価表'!$F$2:$WJ$62,3,0))&lt;&gt;0, HLOOKUP('レシピ表'!L$2,'原料毎栄養価表'!$F$2:$WJ$62,ROW(),0)*('レシピ表'!L$3/HLOOKUP('レシピ表'!L$2,'原料毎栄養価表'!$F$2:$WJ$62,3,0)),"-")</f>
        <v>-</v>
      </c>
      <c r="M20" s="27" t="str">
        <f>IF(HLOOKUP('レシピ表'!M$2,'原料毎栄養価表'!$F$2:$WJ$62,ROW(),0)*('レシピ表'!M$3/HLOOKUP('レシピ表'!M$2,'原料毎栄養価表'!$F$2:$WJ$62,3,0))&lt;&gt;0, HLOOKUP('レシピ表'!M$2,'原料毎栄養価表'!$F$2:$WJ$62,ROW(),0)*('レシピ表'!M$3/HLOOKUP('レシピ表'!M$2,'原料毎栄養価表'!$F$2:$WJ$62,3,0)),"-")</f>
        <v>-</v>
      </c>
      <c r="N20" s="27" t="str">
        <f>IF(HLOOKUP('レシピ表'!N$2,'原料毎栄養価表'!$F$2:$WJ$62,ROW(),0)*('レシピ表'!N$3/HLOOKUP('レシピ表'!N$2,'原料毎栄養価表'!$F$2:$WJ$62,3,0))&lt;&gt;0, HLOOKUP('レシピ表'!N$2,'原料毎栄養価表'!$F$2:$WJ$62,ROW(),0)*('レシピ表'!N$3/HLOOKUP('レシピ表'!N$2,'原料毎栄養価表'!$F$2:$WJ$62,3,0)),"-")</f>
        <v>-</v>
      </c>
      <c r="O20" s="27" t="str">
        <f>IF(HLOOKUP('レシピ表'!O$2,'原料毎栄養価表'!$F$2:$WJ$62,ROW(),0)*('レシピ表'!O$3/HLOOKUP('レシピ表'!O$2,'原料毎栄養価表'!$F$2:$WJ$62,3,0))&lt;&gt;0, HLOOKUP('レシピ表'!O$2,'原料毎栄養価表'!$F$2:$WJ$62,ROW(),0)*('レシピ表'!O$3/HLOOKUP('レシピ表'!O$2,'原料毎栄養価表'!$F$2:$WJ$62,3,0)),"-")</f>
        <v>-</v>
      </c>
      <c r="P20" s="27" t="str">
        <f>IF(HLOOKUP('レシピ表'!P$2,'原料毎栄養価表'!$F$2:$WJ$62,ROW(),0)*('レシピ表'!P$3/HLOOKUP('レシピ表'!P$2,'原料毎栄養価表'!$F$2:$WJ$62,3,0))&lt;&gt;0, HLOOKUP('レシピ表'!P$2,'原料毎栄養価表'!$F$2:$WJ$62,ROW(),0)*('レシピ表'!P$3/HLOOKUP('レシピ表'!P$2,'原料毎栄養価表'!$F$2:$WJ$62,3,0)),"-")</f>
        <v>-</v>
      </c>
      <c r="Q20" s="27">
        <f>IF(HLOOKUP('レシピ表'!Q$2,'原料毎栄養価表'!$F$2:$WJ$62,ROW(),0)*('レシピ表'!Q$3/HLOOKUP('レシピ表'!Q$2,'原料毎栄養価表'!$F$2:$WJ$62,3,0))&lt;&gt;0, HLOOKUP('レシピ表'!Q$2,'原料毎栄養価表'!$F$2:$WJ$62,ROW(),0)*('レシピ表'!Q$3/HLOOKUP('レシピ表'!Q$2,'原料毎栄養価表'!$F$2:$WJ$62,3,0)),"-")</f>
        <v>153</v>
      </c>
      <c r="R20" s="27" t="str">
        <f>IF(HLOOKUP('レシピ表'!R$2,'原料毎栄養価表'!$F$2:$WJ$62,ROW(),0)*('レシピ表'!R$3/HLOOKUP('レシピ表'!R$2,'原料毎栄養価表'!$F$2:$WJ$62,3,0))&lt;&gt;0, HLOOKUP('レシピ表'!R$2,'原料毎栄養価表'!$F$2:$WJ$62,ROW(),0)*('レシピ表'!R$3/HLOOKUP('レシピ表'!R$2,'原料毎栄養価表'!$F$2:$WJ$62,3,0)),"-")</f>
        <v>-</v>
      </c>
      <c r="S20" s="27" t="str">
        <f>IF(HLOOKUP('レシピ表'!S$2,'原料毎栄養価表'!$F$2:$WJ$62,ROW(),0)*('レシピ表'!S$3/HLOOKUP('レシピ表'!S$2,'原料毎栄養価表'!$F$2:$WJ$62,3,0))&lt;&gt;0, HLOOKUP('レシピ表'!S$2,'原料毎栄養価表'!$F$2:$WJ$62,ROW(),0)*('レシピ表'!S$3/HLOOKUP('レシピ表'!S$2,'原料毎栄養価表'!$F$2:$WJ$62,3,0)),"-")</f>
        <v>-</v>
      </c>
      <c r="T20" s="27" t="str">
        <f>IF(HLOOKUP('レシピ表'!T$2,'原料毎栄養価表'!$F$2:$WJ$62,ROW(),0)*('レシピ表'!T$3/HLOOKUP('レシピ表'!T$2,'原料毎栄養価表'!$F$2:$WJ$62,3,0))&lt;&gt;0, HLOOKUP('レシピ表'!T$2,'原料毎栄養価表'!$F$2:$WJ$62,ROW(),0)*('レシピ表'!T$3/HLOOKUP('レシピ表'!T$2,'原料毎栄養価表'!$F$2:$WJ$62,3,0)),"-")</f>
        <v>-</v>
      </c>
      <c r="U20" s="27" t="str">
        <f>IF(HLOOKUP('レシピ表'!U$2,'原料毎栄養価表'!$F$2:$WJ$62,ROW(),0)*('レシピ表'!U$3/HLOOKUP('レシピ表'!U$2,'原料毎栄養価表'!$F$2:$WJ$62,3,0))&lt;&gt;0, HLOOKUP('レシピ表'!U$2,'原料毎栄養価表'!$F$2:$WJ$62,ROW(),0)*('レシピ表'!U$3/HLOOKUP('レシピ表'!U$2,'原料毎栄養価表'!$F$2:$WJ$62,3,0)),"-")</f>
        <v>-</v>
      </c>
      <c r="V20" s="27" t="str">
        <f>IF(HLOOKUP('レシピ表'!V$2,'原料毎栄養価表'!$F$2:$WJ$62,ROW(),0)*('レシピ表'!V$3/HLOOKUP('レシピ表'!V$2,'原料毎栄養価表'!$F$2:$WJ$62,3,0))&lt;&gt;0, HLOOKUP('レシピ表'!V$2,'原料毎栄養価表'!$F$2:$WJ$62,ROW(),0)*('レシピ表'!V$3/HLOOKUP('レシピ表'!V$2,'原料毎栄養価表'!$F$2:$WJ$62,3,0)),"-")</f>
        <v>-</v>
      </c>
      <c r="W20" s="27" t="str">
        <f>IF(HLOOKUP('レシピ表'!W$2,'原料毎栄養価表'!$F$2:$WJ$62,ROW(),0)*('レシピ表'!W$3/HLOOKUP('レシピ表'!W$2,'原料毎栄養価表'!$F$2:$WJ$62,3,0))&lt;&gt;0, HLOOKUP('レシピ表'!W$2,'原料毎栄養価表'!$F$2:$WJ$62,ROW(),0)*('レシピ表'!W$3/HLOOKUP('レシピ表'!W$2,'原料毎栄養価表'!$F$2:$WJ$62,3,0)),"-")</f>
        <v>-</v>
      </c>
      <c r="X20" s="27" t="str">
        <f>IF(HLOOKUP('レシピ表'!X$2,'原料毎栄養価表'!$F$2:$WJ$62,ROW(),0)*('レシピ表'!X$3/HLOOKUP('レシピ表'!X$2,'原料毎栄養価表'!$F$2:$WJ$62,3,0))&lt;&gt;0, HLOOKUP('レシピ表'!X$2,'原料毎栄養価表'!$F$2:$WJ$62,ROW(),0)*('レシピ表'!X$3/HLOOKUP('レシピ表'!X$2,'原料毎栄養価表'!$F$2:$WJ$62,3,0)),"-")</f>
        <v>-</v>
      </c>
      <c r="Y20" s="27" t="str">
        <f>IF(HLOOKUP('レシピ表'!Y$2,'原料毎栄養価表'!$F$2:$WJ$62,ROW(),0)*('レシピ表'!Y$3/HLOOKUP('レシピ表'!Y$2,'原料毎栄養価表'!$F$2:$WJ$62,3,0))&lt;&gt;0, HLOOKUP('レシピ表'!Y$2,'原料毎栄養価表'!$F$2:$WJ$62,ROW(),0)*('レシピ表'!Y$3/HLOOKUP('レシピ表'!Y$2,'原料毎栄養価表'!$F$2:$WJ$62,3,0)),"-")</f>
        <v>-</v>
      </c>
      <c r="Z20" s="27" t="str">
        <f>IF(HLOOKUP('レシピ表'!Z$2,'原料毎栄養価表'!$F$2:$WJ$62,ROW(),0)*('レシピ表'!Z$3/HLOOKUP('レシピ表'!Z$2,'原料毎栄養価表'!$F$2:$WJ$62,3,0))&lt;&gt;0, HLOOKUP('レシピ表'!Z$2,'原料毎栄養価表'!$F$2:$WJ$62,ROW(),0)*('レシピ表'!Z$3/HLOOKUP('レシピ表'!Z$2,'原料毎栄養価表'!$F$2:$WJ$62,3,0)),"-")</f>
        <v>-</v>
      </c>
      <c r="AA20" s="27" t="str">
        <f>IF(HLOOKUP('レシピ表'!AA$2,'原料毎栄養価表'!$F$2:$WJ$62,ROW(),0)*('レシピ表'!AA$3/HLOOKUP('レシピ表'!AA$2,'原料毎栄養価表'!$F$2:$WJ$62,3,0))&lt;&gt;0, HLOOKUP('レシピ表'!AA$2,'原料毎栄養価表'!$F$2:$WJ$62,ROW(),0)*('レシピ表'!AA$3/HLOOKUP('レシピ表'!AA$2,'原料毎栄養価表'!$F$2:$WJ$62,3,0)),"-")</f>
        <v>-</v>
      </c>
      <c r="AB20" s="27" t="str">
        <f>IF(HLOOKUP('レシピ表'!AB$2,'原料毎栄養価表'!$F$2:$WJ$62,ROW(),0)*('レシピ表'!AB$3/HLOOKUP('レシピ表'!AB$2,'原料毎栄養価表'!$F$2:$WJ$62,3,0))&lt;&gt;0, HLOOKUP('レシピ表'!AB$2,'原料毎栄養価表'!$F$2:$WJ$62,ROW(),0)*('レシピ表'!AB$3/HLOOKUP('レシピ表'!AB$2,'原料毎栄養価表'!$F$2:$WJ$62,3,0)),"-")</f>
        <v>-</v>
      </c>
      <c r="AC20" s="27" t="str">
        <f>IF(HLOOKUP('レシピ表'!AC$2,'原料毎栄養価表'!$F$2:$WJ$62,ROW(),0)*('レシピ表'!AC$3/HLOOKUP('レシピ表'!AC$2,'原料毎栄養価表'!$F$2:$WJ$62,3,0))&lt;&gt;0, HLOOKUP('レシピ表'!AC$2,'原料毎栄養価表'!$F$2:$WJ$62,ROW(),0)*('レシピ表'!AC$3/HLOOKUP('レシピ表'!AC$2,'原料毎栄養価表'!$F$2:$WJ$62,3,0)),"-")</f>
        <v>-</v>
      </c>
      <c r="AD20" s="27" t="str">
        <f>IF(HLOOKUP('レシピ表'!AD$2,'原料毎栄養価表'!$F$2:$WJ$62,ROW(),0)*('レシピ表'!AD$3/HLOOKUP('レシピ表'!AD$2,'原料毎栄養価表'!$F$2:$WJ$62,3,0))&lt;&gt;0, HLOOKUP('レシピ表'!AD$2,'原料毎栄養価表'!$F$2:$WJ$62,ROW(),0)*('レシピ表'!AD$3/HLOOKUP('レシピ表'!AD$2,'原料毎栄養価表'!$F$2:$WJ$62,3,0)),"-")</f>
        <v>-</v>
      </c>
      <c r="AE20" s="27" t="str">
        <f>IF(HLOOKUP('レシピ表'!AE$2,'原料毎栄養価表'!$F$2:$WJ$62,ROW(),0)*('レシピ表'!AE$3/HLOOKUP('レシピ表'!AE$2,'原料毎栄養価表'!$F$2:$WJ$62,3,0))&lt;&gt;0, HLOOKUP('レシピ表'!AE$2,'原料毎栄養価表'!$F$2:$WJ$62,ROW(),0)*('レシピ表'!AE$3/HLOOKUP('レシピ表'!AE$2,'原料毎栄養価表'!$F$2:$WJ$62,3,0)),"-")</f>
        <v>-</v>
      </c>
      <c r="AF20" s="27" t="str">
        <f>IF(HLOOKUP('レシピ表'!AF$2,'原料毎栄養価表'!$F$2:$WJ$62,ROW(),0)*('レシピ表'!AF$3/HLOOKUP('レシピ表'!AF$2,'原料毎栄養価表'!$F$2:$WJ$62,3,0))&lt;&gt;0, HLOOKUP('レシピ表'!AF$2,'原料毎栄養価表'!$F$2:$WJ$62,ROW(),0)*('レシピ表'!AF$3/HLOOKUP('レシピ表'!AF$2,'原料毎栄養価表'!$F$2:$WJ$62,3,0)),"-")</f>
        <v>-</v>
      </c>
      <c r="AG20" s="27" t="str">
        <f>IF(HLOOKUP('レシピ表'!AG$2,'原料毎栄養価表'!$F$2:$WJ$62,ROW(),0)*('レシピ表'!AG$3/HLOOKUP('レシピ表'!AG$2,'原料毎栄養価表'!$F$2:$WJ$62,3,0))&lt;&gt;0, HLOOKUP('レシピ表'!AG$2,'原料毎栄養価表'!$F$2:$WJ$62,ROW(),0)*('レシピ表'!AG$3/HLOOKUP('レシピ表'!AG$2,'原料毎栄養価表'!$F$2:$WJ$62,3,0)),"-")</f>
        <v>-</v>
      </c>
      <c r="AH20" s="27" t="str">
        <f>IF(HLOOKUP('レシピ表'!AH$2,'原料毎栄養価表'!$F$2:$WJ$62,ROW(),0)*('レシピ表'!AH$3/HLOOKUP('レシピ表'!AH$2,'原料毎栄養価表'!$F$2:$WJ$62,3,0))&lt;&gt;0, HLOOKUP('レシピ表'!AH$2,'原料毎栄養価表'!$F$2:$WJ$62,ROW(),0)*('レシピ表'!AH$3/HLOOKUP('レシピ表'!AH$2,'原料毎栄養価表'!$F$2:$WJ$62,3,0)),"-")</f>
        <v>-</v>
      </c>
      <c r="AI20" s="27" t="str">
        <f>IF(HLOOKUP('レシピ表'!AI$2,'原料毎栄養価表'!$F$2:$WJ$62,ROW(),0)*('レシピ表'!AI$3/HLOOKUP('レシピ表'!AI$2,'原料毎栄養価表'!$F$2:$WJ$62,3,0))&lt;&gt;0, HLOOKUP('レシピ表'!AI$2,'原料毎栄養価表'!$F$2:$WJ$62,ROW(),0)*('レシピ表'!AI$3/HLOOKUP('レシピ表'!AI$2,'原料毎栄養価表'!$F$2:$WJ$62,3,0)),"-")</f>
        <v>-</v>
      </c>
      <c r="AJ20" s="27" t="str">
        <f>IF(HLOOKUP('レシピ表'!AJ$2,'原料毎栄養価表'!$F$2:$WJ$62,ROW(),0)*('レシピ表'!AJ$3/HLOOKUP('レシピ表'!AJ$2,'原料毎栄養価表'!$F$2:$WJ$62,3,0))&lt;&gt;0, HLOOKUP('レシピ表'!AJ$2,'原料毎栄養価表'!$F$2:$WJ$62,ROW(),0)*('レシピ表'!AJ$3/HLOOKUP('レシピ表'!AJ$2,'原料毎栄養価表'!$F$2:$WJ$62,3,0)),"-")</f>
        <v>-</v>
      </c>
      <c r="AK20" s="27" t="str">
        <f>IF(HLOOKUP('レシピ表'!AK$2,'原料毎栄養価表'!$F$2:$WJ$62,ROW(),0)*('レシピ表'!AK$3/HLOOKUP('レシピ表'!AK$2,'原料毎栄養価表'!$F$2:$WJ$62,3,0))&lt;&gt;0, HLOOKUP('レシピ表'!AK$2,'原料毎栄養価表'!$F$2:$WJ$62,ROW(),0)*('レシピ表'!AK$3/HLOOKUP('レシピ表'!AK$2,'原料毎栄養価表'!$F$2:$WJ$62,3,0)),"-")</f>
        <v>-</v>
      </c>
      <c r="AL20" s="27" t="str">
        <f>IF(HLOOKUP('レシピ表'!AL$2,'原料毎栄養価表'!$F$2:$WJ$62,ROW(),0)*('レシピ表'!AL$3/HLOOKUP('レシピ表'!AL$2,'原料毎栄養価表'!$F$2:$WJ$62,3,0))&lt;&gt;0, HLOOKUP('レシピ表'!AL$2,'原料毎栄養価表'!$F$2:$WJ$62,ROW(),0)*('レシピ表'!AL$3/HLOOKUP('レシピ表'!AL$2,'原料毎栄養価表'!$F$2:$WJ$62,3,0)),"-")</f>
        <v>-</v>
      </c>
      <c r="AM20" s="27" t="str">
        <f>IF(HLOOKUP('レシピ表'!AM$2,'原料毎栄養価表'!$F$2:$WJ$62,ROW(),0)*('レシピ表'!AM$3/HLOOKUP('レシピ表'!AM$2,'原料毎栄養価表'!$F$2:$WJ$62,3,0))&lt;&gt;0, HLOOKUP('レシピ表'!AM$2,'原料毎栄養価表'!$F$2:$WJ$62,ROW(),0)*('レシピ表'!AM$3/HLOOKUP('レシピ表'!AM$2,'原料毎栄養価表'!$F$2:$WJ$62,3,0)),"-")</f>
        <v>-</v>
      </c>
      <c r="AN20" s="27" t="str">
        <f>IF(HLOOKUP('レシピ表'!AN$2,'原料毎栄養価表'!$F$2:$WJ$62,ROW(),0)*('レシピ表'!AN$3/HLOOKUP('レシピ表'!AN$2,'原料毎栄養価表'!$F$2:$WJ$62,3,0))&lt;&gt;0, HLOOKUP('レシピ表'!AN$2,'原料毎栄養価表'!$F$2:$WJ$62,ROW(),0)*('レシピ表'!AN$3/HLOOKUP('レシピ表'!AN$2,'原料毎栄養価表'!$F$2:$WJ$62,3,0)),"-")</f>
        <v>-</v>
      </c>
      <c r="AO20" s="27" t="str">
        <f>IF(HLOOKUP('レシピ表'!AO$2,'原料毎栄養価表'!$F$2:$WJ$62,ROW(),0)*('レシピ表'!AO$3/HLOOKUP('レシピ表'!AO$2,'原料毎栄養価表'!$F$2:$WJ$62,3,0))&lt;&gt;0, HLOOKUP('レシピ表'!AO$2,'原料毎栄養価表'!$F$2:$WJ$62,ROW(),0)*('レシピ表'!AO$3/HLOOKUP('レシピ表'!AO$2,'原料毎栄養価表'!$F$2:$WJ$62,3,0)),"-")</f>
        <v>-</v>
      </c>
      <c r="AP20" s="27" t="str">
        <f>IF(HLOOKUP('レシピ表'!AP$2,'原料毎栄養価表'!$F$2:$WJ$62,ROW(),0)*('レシピ表'!AP$3/HLOOKUP('レシピ表'!AP$2,'原料毎栄養価表'!$F$2:$WJ$62,3,0))&lt;&gt;0, HLOOKUP('レシピ表'!AP$2,'原料毎栄養価表'!$F$2:$WJ$62,ROW(),0)*('レシピ表'!AP$3/HLOOKUP('レシピ表'!AP$2,'原料毎栄養価表'!$F$2:$WJ$62,3,0)),"-")</f>
        <v>-</v>
      </c>
      <c r="AQ20" s="27" t="str">
        <f>IF(HLOOKUP('レシピ表'!AQ$2,'原料毎栄養価表'!$F$2:$WJ$62,ROW(),0)*('レシピ表'!AQ$3/HLOOKUP('レシピ表'!AQ$2,'原料毎栄養価表'!$F$2:$WJ$62,3,0))&lt;&gt;0, HLOOKUP('レシピ表'!AQ$2,'原料毎栄養価表'!$F$2:$WJ$62,ROW(),0)*('レシピ表'!AQ$3/HLOOKUP('レシピ表'!AQ$2,'原料毎栄養価表'!$F$2:$WJ$62,3,0)),"-")</f>
        <v>-</v>
      </c>
      <c r="AR20" s="27" t="str">
        <f>IF(HLOOKUP('レシピ表'!AR$2,'原料毎栄養価表'!$F$2:$WJ$62,ROW(),0)*('レシピ表'!AR$3/HLOOKUP('レシピ表'!AR$2,'原料毎栄養価表'!$F$2:$WJ$62,3,0))&lt;&gt;0, HLOOKUP('レシピ表'!AR$2,'原料毎栄養価表'!$F$2:$WJ$62,ROW(),0)*('レシピ表'!AR$3/HLOOKUP('レシピ表'!AR$2,'原料毎栄養価表'!$F$2:$WJ$62,3,0)),"-")</f>
        <v>-</v>
      </c>
      <c r="AS20" s="27" t="str">
        <f>IF(HLOOKUP('レシピ表'!AS$2,'原料毎栄養価表'!$F$2:$WJ$62,ROW(),0)*('レシピ表'!AS$3/HLOOKUP('レシピ表'!AS$2,'原料毎栄養価表'!$F$2:$WJ$62,3,0))&lt;&gt;0, HLOOKUP('レシピ表'!AS$2,'原料毎栄養価表'!$F$2:$WJ$62,ROW(),0)*('レシピ表'!AS$3/HLOOKUP('レシピ表'!AS$2,'原料毎栄養価表'!$F$2:$WJ$62,3,0)),"-")</f>
        <v>-</v>
      </c>
      <c r="AT20" s="27" t="str">
        <f>IF(HLOOKUP('レシピ表'!AT$2,'原料毎栄養価表'!$F$2:$WJ$62,ROW(),0)*('レシピ表'!AT$3/HLOOKUP('レシピ表'!AT$2,'原料毎栄養価表'!$F$2:$WJ$62,3,0))&lt;&gt;0, HLOOKUP('レシピ表'!AT$2,'原料毎栄養価表'!$F$2:$WJ$62,ROW(),0)*('レシピ表'!AT$3/HLOOKUP('レシピ表'!AT$2,'原料毎栄養価表'!$F$2:$WJ$62,3,0)),"-")</f>
        <v>-</v>
      </c>
    </row>
    <row r="21" ht="13.5" hidden="1" customHeight="1">
      <c r="A21" s="1"/>
      <c r="B21" s="13"/>
      <c r="C21" s="13" t="s">
        <v>93</v>
      </c>
      <c r="D21" s="13"/>
      <c r="E21" s="13" t="s">
        <v>61</v>
      </c>
      <c r="F21" s="27">
        <f>SUM('レシピ表'!I21:ZP21)</f>
        <v>910</v>
      </c>
      <c r="G21" s="30">
        <v>100.0</v>
      </c>
      <c r="H21" s="31" t="str">
        <f>IFERROR('レシピ表'!$F21/HLOOKUP('レシピ表'!H$1,'必要栄養価表'!$F$4:$X$62,ROW()-1,0)*100,"-")</f>
        <v>-</v>
      </c>
      <c r="I21" s="27" t="str">
        <f>IF(HLOOKUP('レシピ表'!I$2,'原料毎栄養価表'!$F$2:$WJ$62,ROW(),0)*('レシピ表'!I$3/HLOOKUP('レシピ表'!I$2,'原料毎栄養価表'!$F$2:$WJ$62,3,0))&lt;&gt;0, HLOOKUP('レシピ表'!I$2,'原料毎栄養価表'!$F$2:$WJ$62,ROW(),0)*('レシピ表'!I$3/HLOOKUP('レシピ表'!I$2,'原料毎栄養価表'!$F$2:$WJ$62,3,0)),"-")</f>
        <v>-</v>
      </c>
      <c r="J21" s="27">
        <f>IF(HLOOKUP('レシピ表'!J$2,'原料毎栄養価表'!$F$2:$WJ$62,ROW(),0)*('レシピ表'!J$3/HLOOKUP('レシピ表'!J$2,'原料毎栄養価表'!$F$2:$WJ$62,3,0))&lt;&gt;0, HLOOKUP('レシピ表'!J$2,'原料毎栄養価表'!$F$2:$WJ$62,ROW(),0)*('レシピ表'!J$3/HLOOKUP('レシピ表'!J$2,'原料毎栄養価表'!$F$2:$WJ$62,3,0)),"-")</f>
        <v>700</v>
      </c>
      <c r="K21" s="27" t="str">
        <f>IF(HLOOKUP('レシピ表'!K$2,'原料毎栄養価表'!$F$2:$WJ$62,ROW(),0)*('レシピ表'!K$3/HLOOKUP('レシピ表'!K$2,'原料毎栄養価表'!$F$2:$WJ$62,3,0))&lt;&gt;0, HLOOKUP('レシピ表'!K$2,'原料毎栄養価表'!$F$2:$WJ$62,ROW(),0)*('レシピ表'!K$3/HLOOKUP('レシピ表'!K$2,'原料毎栄養価表'!$F$2:$WJ$62,3,0)),"-")</f>
        <v>-</v>
      </c>
      <c r="L21" s="27" t="str">
        <f>IF(HLOOKUP('レシピ表'!L$2,'原料毎栄養価表'!$F$2:$WJ$62,ROW(),0)*('レシピ表'!L$3/HLOOKUP('レシピ表'!L$2,'原料毎栄養価表'!$F$2:$WJ$62,3,0))&lt;&gt;0, HLOOKUP('レシピ表'!L$2,'原料毎栄養価表'!$F$2:$WJ$62,ROW(),0)*('レシピ表'!L$3/HLOOKUP('レシピ表'!L$2,'原料毎栄養価表'!$F$2:$WJ$62,3,0)),"-")</f>
        <v>-</v>
      </c>
      <c r="M21" s="27" t="str">
        <f>IF(HLOOKUP('レシピ表'!M$2,'原料毎栄養価表'!$F$2:$WJ$62,ROW(),0)*('レシピ表'!M$3/HLOOKUP('レシピ表'!M$2,'原料毎栄養価表'!$F$2:$WJ$62,3,0))&lt;&gt;0, HLOOKUP('レシピ表'!M$2,'原料毎栄養価表'!$F$2:$WJ$62,ROW(),0)*('レシピ表'!M$3/HLOOKUP('レシピ表'!M$2,'原料毎栄養価表'!$F$2:$WJ$62,3,0)),"-")</f>
        <v>-</v>
      </c>
      <c r="N21" s="27" t="str">
        <f>IF(HLOOKUP('レシピ表'!N$2,'原料毎栄養価表'!$F$2:$WJ$62,ROW(),0)*('レシピ表'!N$3/HLOOKUP('レシピ表'!N$2,'原料毎栄養価表'!$F$2:$WJ$62,3,0))&lt;&gt;0, HLOOKUP('レシピ表'!N$2,'原料毎栄養価表'!$F$2:$WJ$62,ROW(),0)*('レシピ表'!N$3/HLOOKUP('レシピ表'!N$2,'原料毎栄養価表'!$F$2:$WJ$62,3,0)),"-")</f>
        <v>-</v>
      </c>
      <c r="O21" s="27" t="str">
        <f>IF(HLOOKUP('レシピ表'!O$2,'原料毎栄養価表'!$F$2:$WJ$62,ROW(),0)*('レシピ表'!O$3/HLOOKUP('レシピ表'!O$2,'原料毎栄養価表'!$F$2:$WJ$62,3,0))&lt;&gt;0, HLOOKUP('レシピ表'!O$2,'原料毎栄養価表'!$F$2:$WJ$62,ROW(),0)*('レシピ表'!O$3/HLOOKUP('レシピ表'!O$2,'原料毎栄養価表'!$F$2:$WJ$62,3,0)),"-")</f>
        <v>-</v>
      </c>
      <c r="P21" s="27" t="str">
        <f>IF(HLOOKUP('レシピ表'!P$2,'原料毎栄養価表'!$F$2:$WJ$62,ROW(),0)*('レシピ表'!P$3/HLOOKUP('レシピ表'!P$2,'原料毎栄養価表'!$F$2:$WJ$62,3,0))&lt;&gt;0, HLOOKUP('レシピ表'!P$2,'原料毎栄養価表'!$F$2:$WJ$62,ROW(),0)*('レシピ表'!P$3/HLOOKUP('レシピ表'!P$2,'原料毎栄養価表'!$F$2:$WJ$62,3,0)),"-")</f>
        <v>-</v>
      </c>
      <c r="Q21" s="27">
        <f>IF(HLOOKUP('レシピ表'!Q$2,'原料毎栄養価表'!$F$2:$WJ$62,ROW(),0)*('レシピ表'!Q$3/HLOOKUP('レシピ表'!Q$2,'原料毎栄養価表'!$F$2:$WJ$62,3,0))&lt;&gt;0, HLOOKUP('レシピ表'!Q$2,'原料毎栄養価表'!$F$2:$WJ$62,ROW(),0)*('レシピ表'!Q$3/HLOOKUP('レシピ表'!Q$2,'原料毎栄養価表'!$F$2:$WJ$62,3,0)),"-")</f>
        <v>210</v>
      </c>
      <c r="R21" s="27" t="str">
        <f>IF(HLOOKUP('レシピ表'!R$2,'原料毎栄養価表'!$F$2:$WJ$62,ROW(),0)*('レシピ表'!R$3/HLOOKUP('レシピ表'!R$2,'原料毎栄養価表'!$F$2:$WJ$62,3,0))&lt;&gt;0, HLOOKUP('レシピ表'!R$2,'原料毎栄養価表'!$F$2:$WJ$62,ROW(),0)*('レシピ表'!R$3/HLOOKUP('レシピ表'!R$2,'原料毎栄養価表'!$F$2:$WJ$62,3,0)),"-")</f>
        <v>-</v>
      </c>
      <c r="S21" s="27" t="str">
        <f>IF(HLOOKUP('レシピ表'!S$2,'原料毎栄養価表'!$F$2:$WJ$62,ROW(),0)*('レシピ表'!S$3/HLOOKUP('レシピ表'!S$2,'原料毎栄養価表'!$F$2:$WJ$62,3,0))&lt;&gt;0, HLOOKUP('レシピ表'!S$2,'原料毎栄養価表'!$F$2:$WJ$62,ROW(),0)*('レシピ表'!S$3/HLOOKUP('レシピ表'!S$2,'原料毎栄養価表'!$F$2:$WJ$62,3,0)),"-")</f>
        <v>-</v>
      </c>
      <c r="T21" s="27" t="str">
        <f>IF(HLOOKUP('レシピ表'!T$2,'原料毎栄養価表'!$F$2:$WJ$62,ROW(),0)*('レシピ表'!T$3/HLOOKUP('レシピ表'!T$2,'原料毎栄養価表'!$F$2:$WJ$62,3,0))&lt;&gt;0, HLOOKUP('レシピ表'!T$2,'原料毎栄養価表'!$F$2:$WJ$62,ROW(),0)*('レシピ表'!T$3/HLOOKUP('レシピ表'!T$2,'原料毎栄養価表'!$F$2:$WJ$62,3,0)),"-")</f>
        <v>-</v>
      </c>
      <c r="U21" s="27" t="str">
        <f>IF(HLOOKUP('レシピ表'!U$2,'原料毎栄養価表'!$F$2:$WJ$62,ROW(),0)*('レシピ表'!U$3/HLOOKUP('レシピ表'!U$2,'原料毎栄養価表'!$F$2:$WJ$62,3,0))&lt;&gt;0, HLOOKUP('レシピ表'!U$2,'原料毎栄養価表'!$F$2:$WJ$62,ROW(),0)*('レシピ表'!U$3/HLOOKUP('レシピ表'!U$2,'原料毎栄養価表'!$F$2:$WJ$62,3,0)),"-")</f>
        <v>-</v>
      </c>
      <c r="V21" s="27" t="str">
        <f>IF(HLOOKUP('レシピ表'!V$2,'原料毎栄養価表'!$F$2:$WJ$62,ROW(),0)*('レシピ表'!V$3/HLOOKUP('レシピ表'!V$2,'原料毎栄養価表'!$F$2:$WJ$62,3,0))&lt;&gt;0, HLOOKUP('レシピ表'!V$2,'原料毎栄養価表'!$F$2:$WJ$62,ROW(),0)*('レシピ表'!V$3/HLOOKUP('レシピ表'!V$2,'原料毎栄養価表'!$F$2:$WJ$62,3,0)),"-")</f>
        <v>-</v>
      </c>
      <c r="W21" s="27" t="str">
        <f>IF(HLOOKUP('レシピ表'!W$2,'原料毎栄養価表'!$F$2:$WJ$62,ROW(),0)*('レシピ表'!W$3/HLOOKUP('レシピ表'!W$2,'原料毎栄養価表'!$F$2:$WJ$62,3,0))&lt;&gt;0, HLOOKUP('レシピ表'!W$2,'原料毎栄養価表'!$F$2:$WJ$62,ROW(),0)*('レシピ表'!W$3/HLOOKUP('レシピ表'!W$2,'原料毎栄養価表'!$F$2:$WJ$62,3,0)),"-")</f>
        <v>-</v>
      </c>
      <c r="X21" s="27" t="str">
        <f>IF(HLOOKUP('レシピ表'!X$2,'原料毎栄養価表'!$F$2:$WJ$62,ROW(),0)*('レシピ表'!X$3/HLOOKUP('レシピ表'!X$2,'原料毎栄養価表'!$F$2:$WJ$62,3,0))&lt;&gt;0, HLOOKUP('レシピ表'!X$2,'原料毎栄養価表'!$F$2:$WJ$62,ROW(),0)*('レシピ表'!X$3/HLOOKUP('レシピ表'!X$2,'原料毎栄養価表'!$F$2:$WJ$62,3,0)),"-")</f>
        <v>-</v>
      </c>
      <c r="Y21" s="27" t="str">
        <f>IF(HLOOKUP('レシピ表'!Y$2,'原料毎栄養価表'!$F$2:$WJ$62,ROW(),0)*('レシピ表'!Y$3/HLOOKUP('レシピ表'!Y$2,'原料毎栄養価表'!$F$2:$WJ$62,3,0))&lt;&gt;0, HLOOKUP('レシピ表'!Y$2,'原料毎栄養価表'!$F$2:$WJ$62,ROW(),0)*('レシピ表'!Y$3/HLOOKUP('レシピ表'!Y$2,'原料毎栄養価表'!$F$2:$WJ$62,3,0)),"-")</f>
        <v>-</v>
      </c>
      <c r="Z21" s="27" t="str">
        <f>IF(HLOOKUP('レシピ表'!Z$2,'原料毎栄養価表'!$F$2:$WJ$62,ROW(),0)*('レシピ表'!Z$3/HLOOKUP('レシピ表'!Z$2,'原料毎栄養価表'!$F$2:$WJ$62,3,0))&lt;&gt;0, HLOOKUP('レシピ表'!Z$2,'原料毎栄養価表'!$F$2:$WJ$62,ROW(),0)*('レシピ表'!Z$3/HLOOKUP('レシピ表'!Z$2,'原料毎栄養価表'!$F$2:$WJ$62,3,0)),"-")</f>
        <v>-</v>
      </c>
      <c r="AA21" s="27" t="str">
        <f>IF(HLOOKUP('レシピ表'!AA$2,'原料毎栄養価表'!$F$2:$WJ$62,ROW(),0)*('レシピ表'!AA$3/HLOOKUP('レシピ表'!AA$2,'原料毎栄養価表'!$F$2:$WJ$62,3,0))&lt;&gt;0, HLOOKUP('レシピ表'!AA$2,'原料毎栄養価表'!$F$2:$WJ$62,ROW(),0)*('レシピ表'!AA$3/HLOOKUP('レシピ表'!AA$2,'原料毎栄養価表'!$F$2:$WJ$62,3,0)),"-")</f>
        <v>-</v>
      </c>
      <c r="AB21" s="27" t="str">
        <f>IF(HLOOKUP('レシピ表'!AB$2,'原料毎栄養価表'!$F$2:$WJ$62,ROW(),0)*('レシピ表'!AB$3/HLOOKUP('レシピ表'!AB$2,'原料毎栄養価表'!$F$2:$WJ$62,3,0))&lt;&gt;0, HLOOKUP('レシピ表'!AB$2,'原料毎栄養価表'!$F$2:$WJ$62,ROW(),0)*('レシピ表'!AB$3/HLOOKUP('レシピ表'!AB$2,'原料毎栄養価表'!$F$2:$WJ$62,3,0)),"-")</f>
        <v>-</v>
      </c>
      <c r="AC21" s="27" t="str">
        <f>IF(HLOOKUP('レシピ表'!AC$2,'原料毎栄養価表'!$F$2:$WJ$62,ROW(),0)*('レシピ表'!AC$3/HLOOKUP('レシピ表'!AC$2,'原料毎栄養価表'!$F$2:$WJ$62,3,0))&lt;&gt;0, HLOOKUP('レシピ表'!AC$2,'原料毎栄養価表'!$F$2:$WJ$62,ROW(),0)*('レシピ表'!AC$3/HLOOKUP('レシピ表'!AC$2,'原料毎栄養価表'!$F$2:$WJ$62,3,0)),"-")</f>
        <v>-</v>
      </c>
      <c r="AD21" s="27" t="str">
        <f>IF(HLOOKUP('レシピ表'!AD$2,'原料毎栄養価表'!$F$2:$WJ$62,ROW(),0)*('レシピ表'!AD$3/HLOOKUP('レシピ表'!AD$2,'原料毎栄養価表'!$F$2:$WJ$62,3,0))&lt;&gt;0, HLOOKUP('レシピ表'!AD$2,'原料毎栄養価表'!$F$2:$WJ$62,ROW(),0)*('レシピ表'!AD$3/HLOOKUP('レシピ表'!AD$2,'原料毎栄養価表'!$F$2:$WJ$62,3,0)),"-")</f>
        <v>-</v>
      </c>
      <c r="AE21" s="27" t="str">
        <f>IF(HLOOKUP('レシピ表'!AE$2,'原料毎栄養価表'!$F$2:$WJ$62,ROW(),0)*('レシピ表'!AE$3/HLOOKUP('レシピ表'!AE$2,'原料毎栄養価表'!$F$2:$WJ$62,3,0))&lt;&gt;0, HLOOKUP('レシピ表'!AE$2,'原料毎栄養価表'!$F$2:$WJ$62,ROW(),0)*('レシピ表'!AE$3/HLOOKUP('レシピ表'!AE$2,'原料毎栄養価表'!$F$2:$WJ$62,3,0)),"-")</f>
        <v>-</v>
      </c>
      <c r="AF21" s="27" t="str">
        <f>IF(HLOOKUP('レシピ表'!AF$2,'原料毎栄養価表'!$F$2:$WJ$62,ROW(),0)*('レシピ表'!AF$3/HLOOKUP('レシピ表'!AF$2,'原料毎栄養価表'!$F$2:$WJ$62,3,0))&lt;&gt;0, HLOOKUP('レシピ表'!AF$2,'原料毎栄養価表'!$F$2:$WJ$62,ROW(),0)*('レシピ表'!AF$3/HLOOKUP('レシピ表'!AF$2,'原料毎栄養価表'!$F$2:$WJ$62,3,0)),"-")</f>
        <v>-</v>
      </c>
      <c r="AG21" s="27" t="str">
        <f>IF(HLOOKUP('レシピ表'!AG$2,'原料毎栄養価表'!$F$2:$WJ$62,ROW(),0)*('レシピ表'!AG$3/HLOOKUP('レシピ表'!AG$2,'原料毎栄養価表'!$F$2:$WJ$62,3,0))&lt;&gt;0, HLOOKUP('レシピ表'!AG$2,'原料毎栄養価表'!$F$2:$WJ$62,ROW(),0)*('レシピ表'!AG$3/HLOOKUP('レシピ表'!AG$2,'原料毎栄養価表'!$F$2:$WJ$62,3,0)),"-")</f>
        <v>-</v>
      </c>
      <c r="AH21" s="27" t="str">
        <f>IF(HLOOKUP('レシピ表'!AH$2,'原料毎栄養価表'!$F$2:$WJ$62,ROW(),0)*('レシピ表'!AH$3/HLOOKUP('レシピ表'!AH$2,'原料毎栄養価表'!$F$2:$WJ$62,3,0))&lt;&gt;0, HLOOKUP('レシピ表'!AH$2,'原料毎栄養価表'!$F$2:$WJ$62,ROW(),0)*('レシピ表'!AH$3/HLOOKUP('レシピ表'!AH$2,'原料毎栄養価表'!$F$2:$WJ$62,3,0)),"-")</f>
        <v>-</v>
      </c>
      <c r="AI21" s="27" t="str">
        <f>IF(HLOOKUP('レシピ表'!AI$2,'原料毎栄養価表'!$F$2:$WJ$62,ROW(),0)*('レシピ表'!AI$3/HLOOKUP('レシピ表'!AI$2,'原料毎栄養価表'!$F$2:$WJ$62,3,0))&lt;&gt;0, HLOOKUP('レシピ表'!AI$2,'原料毎栄養価表'!$F$2:$WJ$62,ROW(),0)*('レシピ表'!AI$3/HLOOKUP('レシピ表'!AI$2,'原料毎栄養価表'!$F$2:$WJ$62,3,0)),"-")</f>
        <v>-</v>
      </c>
      <c r="AJ21" s="27" t="str">
        <f>IF(HLOOKUP('レシピ表'!AJ$2,'原料毎栄養価表'!$F$2:$WJ$62,ROW(),0)*('レシピ表'!AJ$3/HLOOKUP('レシピ表'!AJ$2,'原料毎栄養価表'!$F$2:$WJ$62,3,0))&lt;&gt;0, HLOOKUP('レシピ表'!AJ$2,'原料毎栄養価表'!$F$2:$WJ$62,ROW(),0)*('レシピ表'!AJ$3/HLOOKUP('レシピ表'!AJ$2,'原料毎栄養価表'!$F$2:$WJ$62,3,0)),"-")</f>
        <v>-</v>
      </c>
      <c r="AK21" s="27" t="str">
        <f>IF(HLOOKUP('レシピ表'!AK$2,'原料毎栄養価表'!$F$2:$WJ$62,ROW(),0)*('レシピ表'!AK$3/HLOOKUP('レシピ表'!AK$2,'原料毎栄養価表'!$F$2:$WJ$62,3,0))&lt;&gt;0, HLOOKUP('レシピ表'!AK$2,'原料毎栄養価表'!$F$2:$WJ$62,ROW(),0)*('レシピ表'!AK$3/HLOOKUP('レシピ表'!AK$2,'原料毎栄養価表'!$F$2:$WJ$62,3,0)),"-")</f>
        <v>-</v>
      </c>
      <c r="AL21" s="27" t="str">
        <f>IF(HLOOKUP('レシピ表'!AL$2,'原料毎栄養価表'!$F$2:$WJ$62,ROW(),0)*('レシピ表'!AL$3/HLOOKUP('レシピ表'!AL$2,'原料毎栄養価表'!$F$2:$WJ$62,3,0))&lt;&gt;0, HLOOKUP('レシピ表'!AL$2,'原料毎栄養価表'!$F$2:$WJ$62,ROW(),0)*('レシピ表'!AL$3/HLOOKUP('レシピ表'!AL$2,'原料毎栄養価表'!$F$2:$WJ$62,3,0)),"-")</f>
        <v>-</v>
      </c>
      <c r="AM21" s="27" t="str">
        <f>IF(HLOOKUP('レシピ表'!AM$2,'原料毎栄養価表'!$F$2:$WJ$62,ROW(),0)*('レシピ表'!AM$3/HLOOKUP('レシピ表'!AM$2,'原料毎栄養価表'!$F$2:$WJ$62,3,0))&lt;&gt;0, HLOOKUP('レシピ表'!AM$2,'原料毎栄養価表'!$F$2:$WJ$62,ROW(),0)*('レシピ表'!AM$3/HLOOKUP('レシピ表'!AM$2,'原料毎栄養価表'!$F$2:$WJ$62,3,0)),"-")</f>
        <v>-</v>
      </c>
      <c r="AN21" s="27" t="str">
        <f>IF(HLOOKUP('レシピ表'!AN$2,'原料毎栄養価表'!$F$2:$WJ$62,ROW(),0)*('レシピ表'!AN$3/HLOOKUP('レシピ表'!AN$2,'原料毎栄養価表'!$F$2:$WJ$62,3,0))&lt;&gt;0, HLOOKUP('レシピ表'!AN$2,'原料毎栄養価表'!$F$2:$WJ$62,ROW(),0)*('レシピ表'!AN$3/HLOOKUP('レシピ表'!AN$2,'原料毎栄養価表'!$F$2:$WJ$62,3,0)),"-")</f>
        <v>-</v>
      </c>
      <c r="AO21" s="27" t="str">
        <f>IF(HLOOKUP('レシピ表'!AO$2,'原料毎栄養価表'!$F$2:$WJ$62,ROW(),0)*('レシピ表'!AO$3/HLOOKUP('レシピ表'!AO$2,'原料毎栄養価表'!$F$2:$WJ$62,3,0))&lt;&gt;0, HLOOKUP('レシピ表'!AO$2,'原料毎栄養価表'!$F$2:$WJ$62,ROW(),0)*('レシピ表'!AO$3/HLOOKUP('レシピ表'!AO$2,'原料毎栄養価表'!$F$2:$WJ$62,3,0)),"-")</f>
        <v>-</v>
      </c>
      <c r="AP21" s="27" t="str">
        <f>IF(HLOOKUP('レシピ表'!AP$2,'原料毎栄養価表'!$F$2:$WJ$62,ROW(),0)*('レシピ表'!AP$3/HLOOKUP('レシピ表'!AP$2,'原料毎栄養価表'!$F$2:$WJ$62,3,0))&lt;&gt;0, HLOOKUP('レシピ表'!AP$2,'原料毎栄養価表'!$F$2:$WJ$62,ROW(),0)*('レシピ表'!AP$3/HLOOKUP('レシピ表'!AP$2,'原料毎栄養価表'!$F$2:$WJ$62,3,0)),"-")</f>
        <v>-</v>
      </c>
      <c r="AQ21" s="27" t="str">
        <f>IF(HLOOKUP('レシピ表'!AQ$2,'原料毎栄養価表'!$F$2:$WJ$62,ROW(),0)*('レシピ表'!AQ$3/HLOOKUP('レシピ表'!AQ$2,'原料毎栄養価表'!$F$2:$WJ$62,3,0))&lt;&gt;0, HLOOKUP('レシピ表'!AQ$2,'原料毎栄養価表'!$F$2:$WJ$62,ROW(),0)*('レシピ表'!AQ$3/HLOOKUP('レシピ表'!AQ$2,'原料毎栄養価表'!$F$2:$WJ$62,3,0)),"-")</f>
        <v>-</v>
      </c>
      <c r="AR21" s="27" t="str">
        <f>IF(HLOOKUP('レシピ表'!AR$2,'原料毎栄養価表'!$F$2:$WJ$62,ROW(),0)*('レシピ表'!AR$3/HLOOKUP('レシピ表'!AR$2,'原料毎栄養価表'!$F$2:$WJ$62,3,0))&lt;&gt;0, HLOOKUP('レシピ表'!AR$2,'原料毎栄養価表'!$F$2:$WJ$62,ROW(),0)*('レシピ表'!AR$3/HLOOKUP('レシピ表'!AR$2,'原料毎栄養価表'!$F$2:$WJ$62,3,0)),"-")</f>
        <v>-</v>
      </c>
      <c r="AS21" s="27" t="str">
        <f>IF(HLOOKUP('レシピ表'!AS$2,'原料毎栄養価表'!$F$2:$WJ$62,ROW(),0)*('レシピ表'!AS$3/HLOOKUP('レシピ表'!AS$2,'原料毎栄養価表'!$F$2:$WJ$62,3,0))&lt;&gt;0, HLOOKUP('レシピ表'!AS$2,'原料毎栄養価表'!$F$2:$WJ$62,ROW(),0)*('レシピ表'!AS$3/HLOOKUP('レシピ表'!AS$2,'原料毎栄養価表'!$F$2:$WJ$62,3,0)),"-")</f>
        <v>-</v>
      </c>
      <c r="AT21" s="27" t="str">
        <f>IF(HLOOKUP('レシピ表'!AT$2,'原料毎栄養価表'!$F$2:$WJ$62,ROW(),0)*('レシピ表'!AT$3/HLOOKUP('レシピ表'!AT$2,'原料毎栄養価表'!$F$2:$WJ$62,3,0))&lt;&gt;0, HLOOKUP('レシピ表'!AT$2,'原料毎栄養価表'!$F$2:$WJ$62,ROW(),0)*('レシピ表'!AT$3/HLOOKUP('レシピ表'!AT$2,'原料毎栄養価表'!$F$2:$WJ$62,3,0)),"-")</f>
        <v>-</v>
      </c>
    </row>
    <row r="22" ht="13.5" hidden="1" customHeight="1">
      <c r="A22" s="1"/>
      <c r="B22" s="13"/>
      <c r="C22" s="13" t="s">
        <v>94</v>
      </c>
      <c r="D22" s="13"/>
      <c r="E22" s="13" t="s">
        <v>61</v>
      </c>
      <c r="F22" s="27">
        <f>SUM('レシピ表'!I22:ZP22)</f>
        <v>5200</v>
      </c>
      <c r="G22" s="30">
        <v>100.0</v>
      </c>
      <c r="H22" s="31" t="str">
        <f>IFERROR('レシピ表'!$F22/HLOOKUP('レシピ表'!H$1,'必要栄養価表'!$F$4:$X$62,ROW()-1,0)*100,"-")</f>
        <v>-</v>
      </c>
      <c r="I22" s="27" t="str">
        <f>IF(HLOOKUP('レシピ表'!I$2,'原料毎栄養価表'!$F$2:$WJ$62,ROW(),0)*('レシピ表'!I$3/HLOOKUP('レシピ表'!I$2,'原料毎栄養価表'!$F$2:$WJ$62,3,0))&lt;&gt;0, HLOOKUP('レシピ表'!I$2,'原料毎栄養価表'!$F$2:$WJ$62,ROW(),0)*('レシピ表'!I$3/HLOOKUP('レシピ表'!I$2,'原料毎栄養価表'!$F$2:$WJ$62,3,0)),"-")</f>
        <v>-</v>
      </c>
      <c r="J22" s="27">
        <f>IF(HLOOKUP('レシピ表'!J$2,'原料毎栄養価表'!$F$2:$WJ$62,ROW(),0)*('レシピ表'!J$3/HLOOKUP('レシピ表'!J$2,'原料毎栄養価表'!$F$2:$WJ$62,3,0))&lt;&gt;0, HLOOKUP('レシピ表'!J$2,'原料毎栄養価表'!$F$2:$WJ$62,ROW(),0)*('レシピ表'!J$3/HLOOKUP('レシピ表'!J$2,'原料毎栄養価表'!$F$2:$WJ$62,3,0)),"-")</f>
        <v>5200</v>
      </c>
      <c r="K22" s="27" t="str">
        <f>IF(HLOOKUP('レシピ表'!K$2,'原料毎栄養価表'!$F$2:$WJ$62,ROW(),0)*('レシピ表'!K$3/HLOOKUP('レシピ表'!K$2,'原料毎栄養価表'!$F$2:$WJ$62,3,0))&lt;&gt;0, HLOOKUP('レシピ表'!K$2,'原料毎栄養価表'!$F$2:$WJ$62,ROW(),0)*('レシピ表'!K$3/HLOOKUP('レシピ表'!K$2,'原料毎栄養価表'!$F$2:$WJ$62,3,0)),"-")</f>
        <v>-</v>
      </c>
      <c r="L22" s="27" t="str">
        <f>IF(HLOOKUP('レシピ表'!L$2,'原料毎栄養価表'!$F$2:$WJ$62,ROW(),0)*('レシピ表'!L$3/HLOOKUP('レシピ表'!L$2,'原料毎栄養価表'!$F$2:$WJ$62,3,0))&lt;&gt;0, HLOOKUP('レシピ表'!L$2,'原料毎栄養価表'!$F$2:$WJ$62,ROW(),0)*('レシピ表'!L$3/HLOOKUP('レシピ表'!L$2,'原料毎栄養価表'!$F$2:$WJ$62,3,0)),"-")</f>
        <v>-</v>
      </c>
      <c r="M22" s="27" t="str">
        <f>IF(HLOOKUP('レシピ表'!M$2,'原料毎栄養価表'!$F$2:$WJ$62,ROW(),0)*('レシピ表'!M$3/HLOOKUP('レシピ表'!M$2,'原料毎栄養価表'!$F$2:$WJ$62,3,0))&lt;&gt;0, HLOOKUP('レシピ表'!M$2,'原料毎栄養価表'!$F$2:$WJ$62,ROW(),0)*('レシピ表'!M$3/HLOOKUP('レシピ表'!M$2,'原料毎栄養価表'!$F$2:$WJ$62,3,0)),"-")</f>
        <v>-</v>
      </c>
      <c r="N22" s="27" t="str">
        <f>IF(HLOOKUP('レシピ表'!N$2,'原料毎栄養価表'!$F$2:$WJ$62,ROW(),0)*('レシピ表'!N$3/HLOOKUP('レシピ表'!N$2,'原料毎栄養価表'!$F$2:$WJ$62,3,0))&lt;&gt;0, HLOOKUP('レシピ表'!N$2,'原料毎栄養価表'!$F$2:$WJ$62,ROW(),0)*('レシピ表'!N$3/HLOOKUP('レシピ表'!N$2,'原料毎栄養価表'!$F$2:$WJ$62,3,0)),"-")</f>
        <v>-</v>
      </c>
      <c r="O22" s="27" t="str">
        <f>IF(HLOOKUP('レシピ表'!O$2,'原料毎栄養価表'!$F$2:$WJ$62,ROW(),0)*('レシピ表'!O$3/HLOOKUP('レシピ表'!O$2,'原料毎栄養価表'!$F$2:$WJ$62,3,0))&lt;&gt;0, HLOOKUP('レシピ表'!O$2,'原料毎栄養価表'!$F$2:$WJ$62,ROW(),0)*('レシピ表'!O$3/HLOOKUP('レシピ表'!O$2,'原料毎栄養価表'!$F$2:$WJ$62,3,0)),"-")</f>
        <v>-</v>
      </c>
      <c r="P22" s="27" t="str">
        <f>IF(HLOOKUP('レシピ表'!P$2,'原料毎栄養価表'!$F$2:$WJ$62,ROW(),0)*('レシピ表'!P$3/HLOOKUP('レシピ表'!P$2,'原料毎栄養価表'!$F$2:$WJ$62,3,0))&lt;&gt;0, HLOOKUP('レシピ表'!P$2,'原料毎栄養価表'!$F$2:$WJ$62,ROW(),0)*('レシピ表'!P$3/HLOOKUP('レシピ表'!P$2,'原料毎栄養価表'!$F$2:$WJ$62,3,0)),"-")</f>
        <v>-</v>
      </c>
      <c r="Q22" s="27" t="str">
        <f>IF(HLOOKUP('レシピ表'!Q$2,'原料毎栄養価表'!$F$2:$WJ$62,ROW(),0)*('レシピ表'!Q$3/HLOOKUP('レシピ表'!Q$2,'原料毎栄養価表'!$F$2:$WJ$62,3,0))&lt;&gt;0, HLOOKUP('レシピ表'!Q$2,'原料毎栄養価表'!$F$2:$WJ$62,ROW(),0)*('レシピ表'!Q$3/HLOOKUP('レシピ表'!Q$2,'原料毎栄養価表'!$F$2:$WJ$62,3,0)),"-")</f>
        <v>-</v>
      </c>
      <c r="R22" s="27" t="str">
        <f>IF(HLOOKUP('レシピ表'!R$2,'原料毎栄養価表'!$F$2:$WJ$62,ROW(),0)*('レシピ表'!R$3/HLOOKUP('レシピ表'!R$2,'原料毎栄養価表'!$F$2:$WJ$62,3,0))&lt;&gt;0, HLOOKUP('レシピ表'!R$2,'原料毎栄養価表'!$F$2:$WJ$62,ROW(),0)*('レシピ表'!R$3/HLOOKUP('レシピ表'!R$2,'原料毎栄養価表'!$F$2:$WJ$62,3,0)),"-")</f>
        <v>-</v>
      </c>
      <c r="S22" s="27" t="str">
        <f>IF(HLOOKUP('レシピ表'!S$2,'原料毎栄養価表'!$F$2:$WJ$62,ROW(),0)*('レシピ表'!S$3/HLOOKUP('レシピ表'!S$2,'原料毎栄養価表'!$F$2:$WJ$62,3,0))&lt;&gt;0, HLOOKUP('レシピ表'!S$2,'原料毎栄養価表'!$F$2:$WJ$62,ROW(),0)*('レシピ表'!S$3/HLOOKUP('レシピ表'!S$2,'原料毎栄養価表'!$F$2:$WJ$62,3,0)),"-")</f>
        <v>-</v>
      </c>
      <c r="T22" s="27" t="str">
        <f>IF(HLOOKUP('レシピ表'!T$2,'原料毎栄養価表'!$F$2:$WJ$62,ROW(),0)*('レシピ表'!T$3/HLOOKUP('レシピ表'!T$2,'原料毎栄養価表'!$F$2:$WJ$62,3,0))&lt;&gt;0, HLOOKUP('レシピ表'!T$2,'原料毎栄養価表'!$F$2:$WJ$62,ROW(),0)*('レシピ表'!T$3/HLOOKUP('レシピ表'!T$2,'原料毎栄養価表'!$F$2:$WJ$62,3,0)),"-")</f>
        <v>-</v>
      </c>
      <c r="U22" s="27" t="str">
        <f>IF(HLOOKUP('レシピ表'!U$2,'原料毎栄養価表'!$F$2:$WJ$62,ROW(),0)*('レシピ表'!U$3/HLOOKUP('レシピ表'!U$2,'原料毎栄養価表'!$F$2:$WJ$62,3,0))&lt;&gt;0, HLOOKUP('レシピ表'!U$2,'原料毎栄養価表'!$F$2:$WJ$62,ROW(),0)*('レシピ表'!U$3/HLOOKUP('レシピ表'!U$2,'原料毎栄養価表'!$F$2:$WJ$62,3,0)),"-")</f>
        <v>-</v>
      </c>
      <c r="V22" s="27" t="str">
        <f>IF(HLOOKUP('レシピ表'!V$2,'原料毎栄養価表'!$F$2:$WJ$62,ROW(),0)*('レシピ表'!V$3/HLOOKUP('レシピ表'!V$2,'原料毎栄養価表'!$F$2:$WJ$62,3,0))&lt;&gt;0, HLOOKUP('レシピ表'!V$2,'原料毎栄養価表'!$F$2:$WJ$62,ROW(),0)*('レシピ表'!V$3/HLOOKUP('レシピ表'!V$2,'原料毎栄養価表'!$F$2:$WJ$62,3,0)),"-")</f>
        <v>-</v>
      </c>
      <c r="W22" s="27" t="str">
        <f>IF(HLOOKUP('レシピ表'!W$2,'原料毎栄養価表'!$F$2:$WJ$62,ROW(),0)*('レシピ表'!W$3/HLOOKUP('レシピ表'!W$2,'原料毎栄養価表'!$F$2:$WJ$62,3,0))&lt;&gt;0, HLOOKUP('レシピ表'!W$2,'原料毎栄養価表'!$F$2:$WJ$62,ROW(),0)*('レシピ表'!W$3/HLOOKUP('レシピ表'!W$2,'原料毎栄養価表'!$F$2:$WJ$62,3,0)),"-")</f>
        <v>-</v>
      </c>
      <c r="X22" s="27" t="str">
        <f>IF(HLOOKUP('レシピ表'!X$2,'原料毎栄養価表'!$F$2:$WJ$62,ROW(),0)*('レシピ表'!X$3/HLOOKUP('レシピ表'!X$2,'原料毎栄養価表'!$F$2:$WJ$62,3,0))&lt;&gt;0, HLOOKUP('レシピ表'!X$2,'原料毎栄養価表'!$F$2:$WJ$62,ROW(),0)*('レシピ表'!X$3/HLOOKUP('レシピ表'!X$2,'原料毎栄養価表'!$F$2:$WJ$62,3,0)),"-")</f>
        <v>-</v>
      </c>
      <c r="Y22" s="27" t="str">
        <f>IF(HLOOKUP('レシピ表'!Y$2,'原料毎栄養価表'!$F$2:$WJ$62,ROW(),0)*('レシピ表'!Y$3/HLOOKUP('レシピ表'!Y$2,'原料毎栄養価表'!$F$2:$WJ$62,3,0))&lt;&gt;0, HLOOKUP('レシピ表'!Y$2,'原料毎栄養価表'!$F$2:$WJ$62,ROW(),0)*('レシピ表'!Y$3/HLOOKUP('レシピ表'!Y$2,'原料毎栄養価表'!$F$2:$WJ$62,3,0)),"-")</f>
        <v>-</v>
      </c>
      <c r="Z22" s="27" t="str">
        <f>IF(HLOOKUP('レシピ表'!Z$2,'原料毎栄養価表'!$F$2:$WJ$62,ROW(),0)*('レシピ表'!Z$3/HLOOKUP('レシピ表'!Z$2,'原料毎栄養価表'!$F$2:$WJ$62,3,0))&lt;&gt;0, HLOOKUP('レシピ表'!Z$2,'原料毎栄養価表'!$F$2:$WJ$62,ROW(),0)*('レシピ表'!Z$3/HLOOKUP('レシピ表'!Z$2,'原料毎栄養価表'!$F$2:$WJ$62,3,0)),"-")</f>
        <v>-</v>
      </c>
      <c r="AA22" s="27" t="str">
        <f>IF(HLOOKUP('レシピ表'!AA$2,'原料毎栄養価表'!$F$2:$WJ$62,ROW(),0)*('レシピ表'!AA$3/HLOOKUP('レシピ表'!AA$2,'原料毎栄養価表'!$F$2:$WJ$62,3,0))&lt;&gt;0, HLOOKUP('レシピ表'!AA$2,'原料毎栄養価表'!$F$2:$WJ$62,ROW(),0)*('レシピ表'!AA$3/HLOOKUP('レシピ表'!AA$2,'原料毎栄養価表'!$F$2:$WJ$62,3,0)),"-")</f>
        <v>-</v>
      </c>
      <c r="AB22" s="27" t="str">
        <f>IF(HLOOKUP('レシピ表'!AB$2,'原料毎栄養価表'!$F$2:$WJ$62,ROW(),0)*('レシピ表'!AB$3/HLOOKUP('レシピ表'!AB$2,'原料毎栄養価表'!$F$2:$WJ$62,3,0))&lt;&gt;0, HLOOKUP('レシピ表'!AB$2,'原料毎栄養価表'!$F$2:$WJ$62,ROW(),0)*('レシピ表'!AB$3/HLOOKUP('レシピ表'!AB$2,'原料毎栄養価表'!$F$2:$WJ$62,3,0)),"-")</f>
        <v>-</v>
      </c>
      <c r="AC22" s="27" t="str">
        <f>IF(HLOOKUP('レシピ表'!AC$2,'原料毎栄養価表'!$F$2:$WJ$62,ROW(),0)*('レシピ表'!AC$3/HLOOKUP('レシピ表'!AC$2,'原料毎栄養価表'!$F$2:$WJ$62,3,0))&lt;&gt;0, HLOOKUP('レシピ表'!AC$2,'原料毎栄養価表'!$F$2:$WJ$62,ROW(),0)*('レシピ表'!AC$3/HLOOKUP('レシピ表'!AC$2,'原料毎栄養価表'!$F$2:$WJ$62,3,0)),"-")</f>
        <v>-</v>
      </c>
      <c r="AD22" s="27" t="str">
        <f>IF(HLOOKUP('レシピ表'!AD$2,'原料毎栄養価表'!$F$2:$WJ$62,ROW(),0)*('レシピ表'!AD$3/HLOOKUP('レシピ表'!AD$2,'原料毎栄養価表'!$F$2:$WJ$62,3,0))&lt;&gt;0, HLOOKUP('レシピ表'!AD$2,'原料毎栄養価表'!$F$2:$WJ$62,ROW(),0)*('レシピ表'!AD$3/HLOOKUP('レシピ表'!AD$2,'原料毎栄養価表'!$F$2:$WJ$62,3,0)),"-")</f>
        <v>-</v>
      </c>
      <c r="AE22" s="27" t="str">
        <f>IF(HLOOKUP('レシピ表'!AE$2,'原料毎栄養価表'!$F$2:$WJ$62,ROW(),0)*('レシピ表'!AE$3/HLOOKUP('レシピ表'!AE$2,'原料毎栄養価表'!$F$2:$WJ$62,3,0))&lt;&gt;0, HLOOKUP('レシピ表'!AE$2,'原料毎栄養価表'!$F$2:$WJ$62,ROW(),0)*('レシピ表'!AE$3/HLOOKUP('レシピ表'!AE$2,'原料毎栄養価表'!$F$2:$WJ$62,3,0)),"-")</f>
        <v>-</v>
      </c>
      <c r="AF22" s="27" t="str">
        <f>IF(HLOOKUP('レシピ表'!AF$2,'原料毎栄養価表'!$F$2:$WJ$62,ROW(),0)*('レシピ表'!AF$3/HLOOKUP('レシピ表'!AF$2,'原料毎栄養価表'!$F$2:$WJ$62,3,0))&lt;&gt;0, HLOOKUP('レシピ表'!AF$2,'原料毎栄養価表'!$F$2:$WJ$62,ROW(),0)*('レシピ表'!AF$3/HLOOKUP('レシピ表'!AF$2,'原料毎栄養価表'!$F$2:$WJ$62,3,0)),"-")</f>
        <v>-</v>
      </c>
      <c r="AG22" s="27" t="str">
        <f>IF(HLOOKUP('レシピ表'!AG$2,'原料毎栄養価表'!$F$2:$WJ$62,ROW(),0)*('レシピ表'!AG$3/HLOOKUP('レシピ表'!AG$2,'原料毎栄養価表'!$F$2:$WJ$62,3,0))&lt;&gt;0, HLOOKUP('レシピ表'!AG$2,'原料毎栄養価表'!$F$2:$WJ$62,ROW(),0)*('レシピ表'!AG$3/HLOOKUP('レシピ表'!AG$2,'原料毎栄養価表'!$F$2:$WJ$62,3,0)),"-")</f>
        <v>-</v>
      </c>
      <c r="AH22" s="27" t="str">
        <f>IF(HLOOKUP('レシピ表'!AH$2,'原料毎栄養価表'!$F$2:$WJ$62,ROW(),0)*('レシピ表'!AH$3/HLOOKUP('レシピ表'!AH$2,'原料毎栄養価表'!$F$2:$WJ$62,3,0))&lt;&gt;0, HLOOKUP('レシピ表'!AH$2,'原料毎栄養価表'!$F$2:$WJ$62,ROW(),0)*('レシピ表'!AH$3/HLOOKUP('レシピ表'!AH$2,'原料毎栄養価表'!$F$2:$WJ$62,3,0)),"-")</f>
        <v>-</v>
      </c>
      <c r="AI22" s="27" t="str">
        <f>IF(HLOOKUP('レシピ表'!AI$2,'原料毎栄養価表'!$F$2:$WJ$62,ROW(),0)*('レシピ表'!AI$3/HLOOKUP('レシピ表'!AI$2,'原料毎栄養価表'!$F$2:$WJ$62,3,0))&lt;&gt;0, HLOOKUP('レシピ表'!AI$2,'原料毎栄養価表'!$F$2:$WJ$62,ROW(),0)*('レシピ表'!AI$3/HLOOKUP('レシピ表'!AI$2,'原料毎栄養価表'!$F$2:$WJ$62,3,0)),"-")</f>
        <v>-</v>
      </c>
      <c r="AJ22" s="27" t="str">
        <f>IF(HLOOKUP('レシピ表'!AJ$2,'原料毎栄養価表'!$F$2:$WJ$62,ROW(),0)*('レシピ表'!AJ$3/HLOOKUP('レシピ表'!AJ$2,'原料毎栄養価表'!$F$2:$WJ$62,3,0))&lt;&gt;0, HLOOKUP('レシピ表'!AJ$2,'原料毎栄養価表'!$F$2:$WJ$62,ROW(),0)*('レシピ表'!AJ$3/HLOOKUP('レシピ表'!AJ$2,'原料毎栄養価表'!$F$2:$WJ$62,3,0)),"-")</f>
        <v>-</v>
      </c>
      <c r="AK22" s="27" t="str">
        <f>IF(HLOOKUP('レシピ表'!AK$2,'原料毎栄養価表'!$F$2:$WJ$62,ROW(),0)*('レシピ表'!AK$3/HLOOKUP('レシピ表'!AK$2,'原料毎栄養価表'!$F$2:$WJ$62,3,0))&lt;&gt;0, HLOOKUP('レシピ表'!AK$2,'原料毎栄養価表'!$F$2:$WJ$62,ROW(),0)*('レシピ表'!AK$3/HLOOKUP('レシピ表'!AK$2,'原料毎栄養価表'!$F$2:$WJ$62,3,0)),"-")</f>
        <v>-</v>
      </c>
      <c r="AL22" s="27" t="str">
        <f>IF(HLOOKUP('レシピ表'!AL$2,'原料毎栄養価表'!$F$2:$WJ$62,ROW(),0)*('レシピ表'!AL$3/HLOOKUP('レシピ表'!AL$2,'原料毎栄養価表'!$F$2:$WJ$62,3,0))&lt;&gt;0, HLOOKUP('レシピ表'!AL$2,'原料毎栄養価表'!$F$2:$WJ$62,ROW(),0)*('レシピ表'!AL$3/HLOOKUP('レシピ表'!AL$2,'原料毎栄養価表'!$F$2:$WJ$62,3,0)),"-")</f>
        <v>-</v>
      </c>
      <c r="AM22" s="27" t="str">
        <f>IF(HLOOKUP('レシピ表'!AM$2,'原料毎栄養価表'!$F$2:$WJ$62,ROW(),0)*('レシピ表'!AM$3/HLOOKUP('レシピ表'!AM$2,'原料毎栄養価表'!$F$2:$WJ$62,3,0))&lt;&gt;0, HLOOKUP('レシピ表'!AM$2,'原料毎栄養価表'!$F$2:$WJ$62,ROW(),0)*('レシピ表'!AM$3/HLOOKUP('レシピ表'!AM$2,'原料毎栄養価表'!$F$2:$WJ$62,3,0)),"-")</f>
        <v>-</v>
      </c>
      <c r="AN22" s="27" t="str">
        <f>IF(HLOOKUP('レシピ表'!AN$2,'原料毎栄養価表'!$F$2:$WJ$62,ROW(),0)*('レシピ表'!AN$3/HLOOKUP('レシピ表'!AN$2,'原料毎栄養価表'!$F$2:$WJ$62,3,0))&lt;&gt;0, HLOOKUP('レシピ表'!AN$2,'原料毎栄養価表'!$F$2:$WJ$62,ROW(),0)*('レシピ表'!AN$3/HLOOKUP('レシピ表'!AN$2,'原料毎栄養価表'!$F$2:$WJ$62,3,0)),"-")</f>
        <v>-</v>
      </c>
      <c r="AO22" s="27" t="str">
        <f>IF(HLOOKUP('レシピ表'!AO$2,'原料毎栄養価表'!$F$2:$WJ$62,ROW(),0)*('レシピ表'!AO$3/HLOOKUP('レシピ表'!AO$2,'原料毎栄養価表'!$F$2:$WJ$62,3,0))&lt;&gt;0, HLOOKUP('レシピ表'!AO$2,'原料毎栄養価表'!$F$2:$WJ$62,ROW(),0)*('レシピ表'!AO$3/HLOOKUP('レシピ表'!AO$2,'原料毎栄養価表'!$F$2:$WJ$62,3,0)),"-")</f>
        <v>-</v>
      </c>
      <c r="AP22" s="27" t="str">
        <f>IF(HLOOKUP('レシピ表'!AP$2,'原料毎栄養価表'!$F$2:$WJ$62,ROW(),0)*('レシピ表'!AP$3/HLOOKUP('レシピ表'!AP$2,'原料毎栄養価表'!$F$2:$WJ$62,3,0))&lt;&gt;0, HLOOKUP('レシピ表'!AP$2,'原料毎栄養価表'!$F$2:$WJ$62,ROW(),0)*('レシピ表'!AP$3/HLOOKUP('レシピ表'!AP$2,'原料毎栄養価表'!$F$2:$WJ$62,3,0)),"-")</f>
        <v>-</v>
      </c>
      <c r="AQ22" s="27" t="str">
        <f>IF(HLOOKUP('レシピ表'!AQ$2,'原料毎栄養価表'!$F$2:$WJ$62,ROW(),0)*('レシピ表'!AQ$3/HLOOKUP('レシピ表'!AQ$2,'原料毎栄養価表'!$F$2:$WJ$62,3,0))&lt;&gt;0, HLOOKUP('レシピ表'!AQ$2,'原料毎栄養価表'!$F$2:$WJ$62,ROW(),0)*('レシピ表'!AQ$3/HLOOKUP('レシピ表'!AQ$2,'原料毎栄養価表'!$F$2:$WJ$62,3,0)),"-")</f>
        <v>-</v>
      </c>
      <c r="AR22" s="27" t="str">
        <f>IF(HLOOKUP('レシピ表'!AR$2,'原料毎栄養価表'!$F$2:$WJ$62,ROW(),0)*('レシピ表'!AR$3/HLOOKUP('レシピ表'!AR$2,'原料毎栄養価表'!$F$2:$WJ$62,3,0))&lt;&gt;0, HLOOKUP('レシピ表'!AR$2,'原料毎栄養価表'!$F$2:$WJ$62,ROW(),0)*('レシピ表'!AR$3/HLOOKUP('レシピ表'!AR$2,'原料毎栄養価表'!$F$2:$WJ$62,3,0)),"-")</f>
        <v>-</v>
      </c>
      <c r="AS22" s="27" t="str">
        <f>IF(HLOOKUP('レシピ表'!AS$2,'原料毎栄養価表'!$F$2:$WJ$62,ROW(),0)*('レシピ表'!AS$3/HLOOKUP('レシピ表'!AS$2,'原料毎栄養価表'!$F$2:$WJ$62,3,0))&lt;&gt;0, HLOOKUP('レシピ表'!AS$2,'原料毎栄養価表'!$F$2:$WJ$62,ROW(),0)*('レシピ表'!AS$3/HLOOKUP('レシピ表'!AS$2,'原料毎栄養価表'!$F$2:$WJ$62,3,0)),"-")</f>
        <v>-</v>
      </c>
      <c r="AT22" s="27" t="str">
        <f>IF(HLOOKUP('レシピ表'!AT$2,'原料毎栄養価表'!$F$2:$WJ$62,ROW(),0)*('レシピ表'!AT$3/HLOOKUP('レシピ表'!AT$2,'原料毎栄養価表'!$F$2:$WJ$62,3,0))&lt;&gt;0, HLOOKUP('レシピ表'!AT$2,'原料毎栄養価表'!$F$2:$WJ$62,ROW(),0)*('レシピ表'!AT$3/HLOOKUP('レシピ表'!AT$2,'原料毎栄養価表'!$F$2:$WJ$62,3,0)),"-")</f>
        <v>-</v>
      </c>
    </row>
    <row r="23" ht="13.5" hidden="1" customHeight="1">
      <c r="A23" s="1"/>
      <c r="B23" s="13"/>
      <c r="C23" s="13" t="s">
        <v>95</v>
      </c>
      <c r="D23" s="13"/>
      <c r="E23" s="13" t="s">
        <v>61</v>
      </c>
      <c r="F23" s="27">
        <f>SUM('レシピ表'!I23:ZP23)</f>
        <v>12019.8</v>
      </c>
      <c r="G23" s="30">
        <v>100.0</v>
      </c>
      <c r="H23" s="31" t="str">
        <f>IFERROR('レシピ表'!$F23/HLOOKUP('レシピ表'!H$1,'必要栄養価表'!$F$4:$X$62,ROW()-1,0)*100,"-")</f>
        <v>-</v>
      </c>
      <c r="I23" s="27" t="str">
        <f>IF(HLOOKUP('レシピ表'!I$2,'原料毎栄養価表'!$F$2:$WJ$62,ROW(),0)*('レシピ表'!I$3/HLOOKUP('レシピ表'!I$2,'原料毎栄養価表'!$F$2:$WJ$62,3,0))&lt;&gt;0, HLOOKUP('レシピ表'!I$2,'原料毎栄養価表'!$F$2:$WJ$62,ROW(),0)*('レシピ表'!I$3/HLOOKUP('レシピ表'!I$2,'原料毎栄養価表'!$F$2:$WJ$62,3,0)),"-")</f>
        <v>-</v>
      </c>
      <c r="J23" s="27">
        <f>IF(HLOOKUP('レシピ表'!J$2,'原料毎栄養価表'!$F$2:$WJ$62,ROW(),0)*('レシピ表'!J$3/HLOOKUP('レシピ表'!J$2,'原料毎栄養価表'!$F$2:$WJ$62,3,0))&lt;&gt;0, HLOOKUP('レシピ表'!J$2,'原料毎栄養価表'!$F$2:$WJ$62,ROW(),0)*('レシピ表'!J$3/HLOOKUP('レシピ表'!J$2,'原料毎栄養価表'!$F$2:$WJ$62,3,0)),"-")</f>
        <v>12000</v>
      </c>
      <c r="K23" s="27" t="str">
        <f>IF(HLOOKUP('レシピ表'!K$2,'原料毎栄養価表'!$F$2:$WJ$62,ROW(),0)*('レシピ表'!K$3/HLOOKUP('レシピ表'!K$2,'原料毎栄養価表'!$F$2:$WJ$62,3,0))&lt;&gt;0, HLOOKUP('レシピ表'!K$2,'原料毎栄養価表'!$F$2:$WJ$62,ROW(),0)*('レシピ表'!K$3/HLOOKUP('レシピ表'!K$2,'原料毎栄養価表'!$F$2:$WJ$62,3,0)),"-")</f>
        <v>-</v>
      </c>
      <c r="L23" s="27" t="str">
        <f>IF(HLOOKUP('レシピ表'!L$2,'原料毎栄養価表'!$F$2:$WJ$62,ROW(),0)*('レシピ表'!L$3/HLOOKUP('レシピ表'!L$2,'原料毎栄養価表'!$F$2:$WJ$62,3,0))&lt;&gt;0, HLOOKUP('レシピ表'!L$2,'原料毎栄養価表'!$F$2:$WJ$62,ROW(),0)*('レシピ表'!L$3/HLOOKUP('レシピ表'!L$2,'原料毎栄養価表'!$F$2:$WJ$62,3,0)),"-")</f>
        <v>-</v>
      </c>
      <c r="M23" s="27" t="str">
        <f>IF(HLOOKUP('レシピ表'!M$2,'原料毎栄養価表'!$F$2:$WJ$62,ROW(),0)*('レシピ表'!M$3/HLOOKUP('レシピ表'!M$2,'原料毎栄養価表'!$F$2:$WJ$62,3,0))&lt;&gt;0, HLOOKUP('レシピ表'!M$2,'原料毎栄養価表'!$F$2:$WJ$62,ROW(),0)*('レシピ表'!M$3/HLOOKUP('レシピ表'!M$2,'原料毎栄養価表'!$F$2:$WJ$62,3,0)),"-")</f>
        <v>-</v>
      </c>
      <c r="N23" s="27" t="str">
        <f>IF(HLOOKUP('レシピ表'!N$2,'原料毎栄養価表'!$F$2:$WJ$62,ROW(),0)*('レシピ表'!N$3/HLOOKUP('レシピ表'!N$2,'原料毎栄養価表'!$F$2:$WJ$62,3,0))&lt;&gt;0, HLOOKUP('レシピ表'!N$2,'原料毎栄養価表'!$F$2:$WJ$62,ROW(),0)*('レシピ表'!N$3/HLOOKUP('レシピ表'!N$2,'原料毎栄養価表'!$F$2:$WJ$62,3,0)),"-")</f>
        <v>-</v>
      </c>
      <c r="O23" s="27" t="str">
        <f>IF(HLOOKUP('レシピ表'!O$2,'原料毎栄養価表'!$F$2:$WJ$62,ROW(),0)*('レシピ表'!O$3/HLOOKUP('レシピ表'!O$2,'原料毎栄養価表'!$F$2:$WJ$62,3,0))&lt;&gt;0, HLOOKUP('レシピ表'!O$2,'原料毎栄養価表'!$F$2:$WJ$62,ROW(),0)*('レシピ表'!O$3/HLOOKUP('レシピ表'!O$2,'原料毎栄養価表'!$F$2:$WJ$62,3,0)),"-")</f>
        <v>-</v>
      </c>
      <c r="P23" s="27" t="str">
        <f>IF(HLOOKUP('レシピ表'!P$2,'原料毎栄養価表'!$F$2:$WJ$62,ROW(),0)*('レシピ表'!P$3/HLOOKUP('レシピ表'!P$2,'原料毎栄養価表'!$F$2:$WJ$62,3,0))&lt;&gt;0, HLOOKUP('レシピ表'!P$2,'原料毎栄養価表'!$F$2:$WJ$62,ROW(),0)*('レシピ表'!P$3/HLOOKUP('レシピ表'!P$2,'原料毎栄養価表'!$F$2:$WJ$62,3,0)),"-")</f>
        <v>-</v>
      </c>
      <c r="Q23" s="27">
        <f>IF(HLOOKUP('レシピ表'!Q$2,'原料毎栄養価表'!$F$2:$WJ$62,ROW(),0)*('レシピ表'!Q$3/HLOOKUP('レシピ表'!Q$2,'原料毎栄養価表'!$F$2:$WJ$62,3,0))&lt;&gt;0, HLOOKUP('レシピ表'!Q$2,'原料毎栄養価表'!$F$2:$WJ$62,ROW(),0)*('レシピ表'!Q$3/HLOOKUP('レシピ表'!Q$2,'原料毎栄養価表'!$F$2:$WJ$62,3,0)),"-")</f>
        <v>19.8</v>
      </c>
      <c r="R23" s="27" t="str">
        <f>IF(HLOOKUP('レシピ表'!R$2,'原料毎栄養価表'!$F$2:$WJ$62,ROW(),0)*('レシピ表'!R$3/HLOOKUP('レシピ表'!R$2,'原料毎栄養価表'!$F$2:$WJ$62,3,0))&lt;&gt;0, HLOOKUP('レシピ表'!R$2,'原料毎栄養価表'!$F$2:$WJ$62,ROW(),0)*('レシピ表'!R$3/HLOOKUP('レシピ表'!R$2,'原料毎栄養価表'!$F$2:$WJ$62,3,0)),"-")</f>
        <v>-</v>
      </c>
      <c r="S23" s="27" t="str">
        <f>IF(HLOOKUP('レシピ表'!S$2,'原料毎栄養価表'!$F$2:$WJ$62,ROW(),0)*('レシピ表'!S$3/HLOOKUP('レシピ表'!S$2,'原料毎栄養価表'!$F$2:$WJ$62,3,0))&lt;&gt;0, HLOOKUP('レシピ表'!S$2,'原料毎栄養価表'!$F$2:$WJ$62,ROW(),0)*('レシピ表'!S$3/HLOOKUP('レシピ表'!S$2,'原料毎栄養価表'!$F$2:$WJ$62,3,0)),"-")</f>
        <v>-</v>
      </c>
      <c r="T23" s="27" t="str">
        <f>IF(HLOOKUP('レシピ表'!T$2,'原料毎栄養価表'!$F$2:$WJ$62,ROW(),0)*('レシピ表'!T$3/HLOOKUP('レシピ表'!T$2,'原料毎栄養価表'!$F$2:$WJ$62,3,0))&lt;&gt;0, HLOOKUP('レシピ表'!T$2,'原料毎栄養価表'!$F$2:$WJ$62,ROW(),0)*('レシピ表'!T$3/HLOOKUP('レシピ表'!T$2,'原料毎栄養価表'!$F$2:$WJ$62,3,0)),"-")</f>
        <v>-</v>
      </c>
      <c r="U23" s="27" t="str">
        <f>IF(HLOOKUP('レシピ表'!U$2,'原料毎栄養価表'!$F$2:$WJ$62,ROW(),0)*('レシピ表'!U$3/HLOOKUP('レシピ表'!U$2,'原料毎栄養価表'!$F$2:$WJ$62,3,0))&lt;&gt;0, HLOOKUP('レシピ表'!U$2,'原料毎栄養価表'!$F$2:$WJ$62,ROW(),0)*('レシピ表'!U$3/HLOOKUP('レシピ表'!U$2,'原料毎栄養価表'!$F$2:$WJ$62,3,0)),"-")</f>
        <v>-</v>
      </c>
      <c r="V23" s="27" t="str">
        <f>IF(HLOOKUP('レシピ表'!V$2,'原料毎栄養価表'!$F$2:$WJ$62,ROW(),0)*('レシピ表'!V$3/HLOOKUP('レシピ表'!V$2,'原料毎栄養価表'!$F$2:$WJ$62,3,0))&lt;&gt;0, HLOOKUP('レシピ表'!V$2,'原料毎栄養価表'!$F$2:$WJ$62,ROW(),0)*('レシピ表'!V$3/HLOOKUP('レシピ表'!V$2,'原料毎栄養価表'!$F$2:$WJ$62,3,0)),"-")</f>
        <v>-</v>
      </c>
      <c r="W23" s="27" t="str">
        <f>IF(HLOOKUP('レシピ表'!W$2,'原料毎栄養価表'!$F$2:$WJ$62,ROW(),0)*('レシピ表'!W$3/HLOOKUP('レシピ表'!W$2,'原料毎栄養価表'!$F$2:$WJ$62,3,0))&lt;&gt;0, HLOOKUP('レシピ表'!W$2,'原料毎栄養価表'!$F$2:$WJ$62,ROW(),0)*('レシピ表'!W$3/HLOOKUP('レシピ表'!W$2,'原料毎栄養価表'!$F$2:$WJ$62,3,0)),"-")</f>
        <v>-</v>
      </c>
      <c r="X23" s="27" t="str">
        <f>IF(HLOOKUP('レシピ表'!X$2,'原料毎栄養価表'!$F$2:$WJ$62,ROW(),0)*('レシピ表'!X$3/HLOOKUP('レシピ表'!X$2,'原料毎栄養価表'!$F$2:$WJ$62,3,0))&lt;&gt;0, HLOOKUP('レシピ表'!X$2,'原料毎栄養価表'!$F$2:$WJ$62,ROW(),0)*('レシピ表'!X$3/HLOOKUP('レシピ表'!X$2,'原料毎栄養価表'!$F$2:$WJ$62,3,0)),"-")</f>
        <v>-</v>
      </c>
      <c r="Y23" s="27" t="str">
        <f>IF(HLOOKUP('レシピ表'!Y$2,'原料毎栄養価表'!$F$2:$WJ$62,ROW(),0)*('レシピ表'!Y$3/HLOOKUP('レシピ表'!Y$2,'原料毎栄養価表'!$F$2:$WJ$62,3,0))&lt;&gt;0, HLOOKUP('レシピ表'!Y$2,'原料毎栄養価表'!$F$2:$WJ$62,ROW(),0)*('レシピ表'!Y$3/HLOOKUP('レシピ表'!Y$2,'原料毎栄養価表'!$F$2:$WJ$62,3,0)),"-")</f>
        <v>-</v>
      </c>
      <c r="Z23" s="27" t="str">
        <f>IF(HLOOKUP('レシピ表'!Z$2,'原料毎栄養価表'!$F$2:$WJ$62,ROW(),0)*('レシピ表'!Z$3/HLOOKUP('レシピ表'!Z$2,'原料毎栄養価表'!$F$2:$WJ$62,3,0))&lt;&gt;0, HLOOKUP('レシピ表'!Z$2,'原料毎栄養価表'!$F$2:$WJ$62,ROW(),0)*('レシピ表'!Z$3/HLOOKUP('レシピ表'!Z$2,'原料毎栄養価表'!$F$2:$WJ$62,3,0)),"-")</f>
        <v>-</v>
      </c>
      <c r="AA23" s="27" t="str">
        <f>IF(HLOOKUP('レシピ表'!AA$2,'原料毎栄養価表'!$F$2:$WJ$62,ROW(),0)*('レシピ表'!AA$3/HLOOKUP('レシピ表'!AA$2,'原料毎栄養価表'!$F$2:$WJ$62,3,0))&lt;&gt;0, HLOOKUP('レシピ表'!AA$2,'原料毎栄養価表'!$F$2:$WJ$62,ROW(),0)*('レシピ表'!AA$3/HLOOKUP('レシピ表'!AA$2,'原料毎栄養価表'!$F$2:$WJ$62,3,0)),"-")</f>
        <v>-</v>
      </c>
      <c r="AB23" s="27" t="str">
        <f>IF(HLOOKUP('レシピ表'!AB$2,'原料毎栄養価表'!$F$2:$WJ$62,ROW(),0)*('レシピ表'!AB$3/HLOOKUP('レシピ表'!AB$2,'原料毎栄養価表'!$F$2:$WJ$62,3,0))&lt;&gt;0, HLOOKUP('レシピ表'!AB$2,'原料毎栄養価表'!$F$2:$WJ$62,ROW(),0)*('レシピ表'!AB$3/HLOOKUP('レシピ表'!AB$2,'原料毎栄養価表'!$F$2:$WJ$62,3,0)),"-")</f>
        <v>-</v>
      </c>
      <c r="AC23" s="27" t="str">
        <f>IF(HLOOKUP('レシピ表'!AC$2,'原料毎栄養価表'!$F$2:$WJ$62,ROW(),0)*('レシピ表'!AC$3/HLOOKUP('レシピ表'!AC$2,'原料毎栄養価表'!$F$2:$WJ$62,3,0))&lt;&gt;0, HLOOKUP('レシピ表'!AC$2,'原料毎栄養価表'!$F$2:$WJ$62,ROW(),0)*('レシピ表'!AC$3/HLOOKUP('レシピ表'!AC$2,'原料毎栄養価表'!$F$2:$WJ$62,3,0)),"-")</f>
        <v>-</v>
      </c>
      <c r="AD23" s="27" t="str">
        <f>IF(HLOOKUP('レシピ表'!AD$2,'原料毎栄養価表'!$F$2:$WJ$62,ROW(),0)*('レシピ表'!AD$3/HLOOKUP('レシピ表'!AD$2,'原料毎栄養価表'!$F$2:$WJ$62,3,0))&lt;&gt;0, HLOOKUP('レシピ表'!AD$2,'原料毎栄養価表'!$F$2:$WJ$62,ROW(),0)*('レシピ表'!AD$3/HLOOKUP('レシピ表'!AD$2,'原料毎栄養価表'!$F$2:$WJ$62,3,0)),"-")</f>
        <v>-</v>
      </c>
      <c r="AE23" s="27" t="str">
        <f>IF(HLOOKUP('レシピ表'!AE$2,'原料毎栄養価表'!$F$2:$WJ$62,ROW(),0)*('レシピ表'!AE$3/HLOOKUP('レシピ表'!AE$2,'原料毎栄養価表'!$F$2:$WJ$62,3,0))&lt;&gt;0, HLOOKUP('レシピ表'!AE$2,'原料毎栄養価表'!$F$2:$WJ$62,ROW(),0)*('レシピ表'!AE$3/HLOOKUP('レシピ表'!AE$2,'原料毎栄養価表'!$F$2:$WJ$62,3,0)),"-")</f>
        <v>-</v>
      </c>
      <c r="AF23" s="27" t="str">
        <f>IF(HLOOKUP('レシピ表'!AF$2,'原料毎栄養価表'!$F$2:$WJ$62,ROW(),0)*('レシピ表'!AF$3/HLOOKUP('レシピ表'!AF$2,'原料毎栄養価表'!$F$2:$WJ$62,3,0))&lt;&gt;0, HLOOKUP('レシピ表'!AF$2,'原料毎栄養価表'!$F$2:$WJ$62,ROW(),0)*('レシピ表'!AF$3/HLOOKUP('レシピ表'!AF$2,'原料毎栄養価表'!$F$2:$WJ$62,3,0)),"-")</f>
        <v>-</v>
      </c>
      <c r="AG23" s="27" t="str">
        <f>IF(HLOOKUP('レシピ表'!AG$2,'原料毎栄養価表'!$F$2:$WJ$62,ROW(),0)*('レシピ表'!AG$3/HLOOKUP('レシピ表'!AG$2,'原料毎栄養価表'!$F$2:$WJ$62,3,0))&lt;&gt;0, HLOOKUP('レシピ表'!AG$2,'原料毎栄養価表'!$F$2:$WJ$62,ROW(),0)*('レシピ表'!AG$3/HLOOKUP('レシピ表'!AG$2,'原料毎栄養価表'!$F$2:$WJ$62,3,0)),"-")</f>
        <v>-</v>
      </c>
      <c r="AH23" s="27" t="str">
        <f>IF(HLOOKUP('レシピ表'!AH$2,'原料毎栄養価表'!$F$2:$WJ$62,ROW(),0)*('レシピ表'!AH$3/HLOOKUP('レシピ表'!AH$2,'原料毎栄養価表'!$F$2:$WJ$62,3,0))&lt;&gt;0, HLOOKUP('レシピ表'!AH$2,'原料毎栄養価表'!$F$2:$WJ$62,ROW(),0)*('レシピ表'!AH$3/HLOOKUP('レシピ表'!AH$2,'原料毎栄養価表'!$F$2:$WJ$62,3,0)),"-")</f>
        <v>-</v>
      </c>
      <c r="AI23" s="27" t="str">
        <f>IF(HLOOKUP('レシピ表'!AI$2,'原料毎栄養価表'!$F$2:$WJ$62,ROW(),0)*('レシピ表'!AI$3/HLOOKUP('レシピ表'!AI$2,'原料毎栄養価表'!$F$2:$WJ$62,3,0))&lt;&gt;0, HLOOKUP('レシピ表'!AI$2,'原料毎栄養価表'!$F$2:$WJ$62,ROW(),0)*('レシピ表'!AI$3/HLOOKUP('レシピ表'!AI$2,'原料毎栄養価表'!$F$2:$WJ$62,3,0)),"-")</f>
        <v>-</v>
      </c>
      <c r="AJ23" s="27" t="str">
        <f>IF(HLOOKUP('レシピ表'!AJ$2,'原料毎栄養価表'!$F$2:$WJ$62,ROW(),0)*('レシピ表'!AJ$3/HLOOKUP('レシピ表'!AJ$2,'原料毎栄養価表'!$F$2:$WJ$62,3,0))&lt;&gt;0, HLOOKUP('レシピ表'!AJ$2,'原料毎栄養価表'!$F$2:$WJ$62,ROW(),0)*('レシピ表'!AJ$3/HLOOKUP('レシピ表'!AJ$2,'原料毎栄養価表'!$F$2:$WJ$62,3,0)),"-")</f>
        <v>-</v>
      </c>
      <c r="AK23" s="27" t="str">
        <f>IF(HLOOKUP('レシピ表'!AK$2,'原料毎栄養価表'!$F$2:$WJ$62,ROW(),0)*('レシピ表'!AK$3/HLOOKUP('レシピ表'!AK$2,'原料毎栄養価表'!$F$2:$WJ$62,3,0))&lt;&gt;0, HLOOKUP('レシピ表'!AK$2,'原料毎栄養価表'!$F$2:$WJ$62,ROW(),0)*('レシピ表'!AK$3/HLOOKUP('レシピ表'!AK$2,'原料毎栄養価表'!$F$2:$WJ$62,3,0)),"-")</f>
        <v>-</v>
      </c>
      <c r="AL23" s="27" t="str">
        <f>IF(HLOOKUP('レシピ表'!AL$2,'原料毎栄養価表'!$F$2:$WJ$62,ROW(),0)*('レシピ表'!AL$3/HLOOKUP('レシピ表'!AL$2,'原料毎栄養価表'!$F$2:$WJ$62,3,0))&lt;&gt;0, HLOOKUP('レシピ表'!AL$2,'原料毎栄養価表'!$F$2:$WJ$62,ROW(),0)*('レシピ表'!AL$3/HLOOKUP('レシピ表'!AL$2,'原料毎栄養価表'!$F$2:$WJ$62,3,0)),"-")</f>
        <v>-</v>
      </c>
      <c r="AM23" s="27" t="str">
        <f>IF(HLOOKUP('レシピ表'!AM$2,'原料毎栄養価表'!$F$2:$WJ$62,ROW(),0)*('レシピ表'!AM$3/HLOOKUP('レシピ表'!AM$2,'原料毎栄養価表'!$F$2:$WJ$62,3,0))&lt;&gt;0, HLOOKUP('レシピ表'!AM$2,'原料毎栄養価表'!$F$2:$WJ$62,ROW(),0)*('レシピ表'!AM$3/HLOOKUP('レシピ表'!AM$2,'原料毎栄養価表'!$F$2:$WJ$62,3,0)),"-")</f>
        <v>-</v>
      </c>
      <c r="AN23" s="27" t="str">
        <f>IF(HLOOKUP('レシピ表'!AN$2,'原料毎栄養価表'!$F$2:$WJ$62,ROW(),0)*('レシピ表'!AN$3/HLOOKUP('レシピ表'!AN$2,'原料毎栄養価表'!$F$2:$WJ$62,3,0))&lt;&gt;0, HLOOKUP('レシピ表'!AN$2,'原料毎栄養価表'!$F$2:$WJ$62,ROW(),0)*('レシピ表'!AN$3/HLOOKUP('レシピ表'!AN$2,'原料毎栄養価表'!$F$2:$WJ$62,3,0)),"-")</f>
        <v>-</v>
      </c>
      <c r="AO23" s="27" t="str">
        <f>IF(HLOOKUP('レシピ表'!AO$2,'原料毎栄養価表'!$F$2:$WJ$62,ROW(),0)*('レシピ表'!AO$3/HLOOKUP('レシピ表'!AO$2,'原料毎栄養価表'!$F$2:$WJ$62,3,0))&lt;&gt;0, HLOOKUP('レシピ表'!AO$2,'原料毎栄養価表'!$F$2:$WJ$62,ROW(),0)*('レシピ表'!AO$3/HLOOKUP('レシピ表'!AO$2,'原料毎栄養価表'!$F$2:$WJ$62,3,0)),"-")</f>
        <v>-</v>
      </c>
      <c r="AP23" s="27" t="str">
        <f>IF(HLOOKUP('レシピ表'!AP$2,'原料毎栄養価表'!$F$2:$WJ$62,ROW(),0)*('レシピ表'!AP$3/HLOOKUP('レシピ表'!AP$2,'原料毎栄養価表'!$F$2:$WJ$62,3,0))&lt;&gt;0, HLOOKUP('レシピ表'!AP$2,'原料毎栄養価表'!$F$2:$WJ$62,ROW(),0)*('レシピ表'!AP$3/HLOOKUP('レシピ表'!AP$2,'原料毎栄養価表'!$F$2:$WJ$62,3,0)),"-")</f>
        <v>-</v>
      </c>
      <c r="AQ23" s="27" t="str">
        <f>IF(HLOOKUP('レシピ表'!AQ$2,'原料毎栄養価表'!$F$2:$WJ$62,ROW(),0)*('レシピ表'!AQ$3/HLOOKUP('レシピ表'!AQ$2,'原料毎栄養価表'!$F$2:$WJ$62,3,0))&lt;&gt;0, HLOOKUP('レシピ表'!AQ$2,'原料毎栄養価表'!$F$2:$WJ$62,ROW(),0)*('レシピ表'!AQ$3/HLOOKUP('レシピ表'!AQ$2,'原料毎栄養価表'!$F$2:$WJ$62,3,0)),"-")</f>
        <v>-</v>
      </c>
      <c r="AR23" s="27" t="str">
        <f>IF(HLOOKUP('レシピ表'!AR$2,'原料毎栄養価表'!$F$2:$WJ$62,ROW(),0)*('レシピ表'!AR$3/HLOOKUP('レシピ表'!AR$2,'原料毎栄養価表'!$F$2:$WJ$62,3,0))&lt;&gt;0, HLOOKUP('レシピ表'!AR$2,'原料毎栄養価表'!$F$2:$WJ$62,ROW(),0)*('レシピ表'!AR$3/HLOOKUP('レシピ表'!AR$2,'原料毎栄養価表'!$F$2:$WJ$62,3,0)),"-")</f>
        <v>-</v>
      </c>
      <c r="AS23" s="27" t="str">
        <f>IF(HLOOKUP('レシピ表'!AS$2,'原料毎栄養価表'!$F$2:$WJ$62,ROW(),0)*('レシピ表'!AS$3/HLOOKUP('レシピ表'!AS$2,'原料毎栄養価表'!$F$2:$WJ$62,3,0))&lt;&gt;0, HLOOKUP('レシピ表'!AS$2,'原料毎栄養価表'!$F$2:$WJ$62,ROW(),0)*('レシピ表'!AS$3/HLOOKUP('レシピ表'!AS$2,'原料毎栄養価表'!$F$2:$WJ$62,3,0)),"-")</f>
        <v>-</v>
      </c>
      <c r="AT23" s="27" t="str">
        <f>IF(HLOOKUP('レシピ表'!AT$2,'原料毎栄養価表'!$F$2:$WJ$62,ROW(),0)*('レシピ表'!AT$3/HLOOKUP('レシピ表'!AT$2,'原料毎栄養価表'!$F$2:$WJ$62,3,0))&lt;&gt;0, HLOOKUP('レシピ表'!AT$2,'原料毎栄養価表'!$F$2:$WJ$62,ROW(),0)*('レシピ表'!AT$3/HLOOKUP('レシピ表'!AT$2,'原料毎栄養価表'!$F$2:$WJ$62,3,0)),"-")</f>
        <v>-</v>
      </c>
    </row>
    <row r="24" ht="13.5" hidden="1" customHeight="1">
      <c r="A24" s="1"/>
      <c r="B24" s="13"/>
      <c r="C24" s="13" t="s">
        <v>96</v>
      </c>
      <c r="D24" s="13"/>
      <c r="E24" s="13" t="s">
        <v>61</v>
      </c>
      <c r="F24" s="27">
        <f>SUM('レシピ表'!I24:ZP24)</f>
        <v>2001.11</v>
      </c>
      <c r="G24" s="30">
        <v>100.0</v>
      </c>
      <c r="H24" s="31" t="str">
        <f>IFERROR('レシピ表'!$F24/HLOOKUP('レシピ表'!H$1,'必要栄養価表'!$F$4:$X$62,ROW()-1,0)*100,"-")</f>
        <v>-</v>
      </c>
      <c r="I24" s="27" t="str">
        <f>IF(HLOOKUP('レシピ表'!I$2,'原料毎栄養価表'!$F$2:$WJ$62,ROW(),0)*('レシピ表'!I$3/HLOOKUP('レシピ表'!I$2,'原料毎栄養価表'!$F$2:$WJ$62,3,0))&lt;&gt;0, HLOOKUP('レシピ表'!I$2,'原料毎栄養価表'!$F$2:$WJ$62,ROW(),0)*('レシピ表'!I$3/HLOOKUP('レシピ表'!I$2,'原料毎栄養価表'!$F$2:$WJ$62,3,0)),"-")</f>
        <v>-</v>
      </c>
      <c r="J24" s="27">
        <f>IF(HLOOKUP('レシピ表'!J$2,'原料毎栄養価表'!$F$2:$WJ$62,ROW(),0)*('レシピ表'!J$3/HLOOKUP('レシピ表'!J$2,'原料毎栄養価表'!$F$2:$WJ$62,3,0))&lt;&gt;0, HLOOKUP('レシピ表'!J$2,'原料毎栄養価表'!$F$2:$WJ$62,ROW(),0)*('レシピ表'!J$3/HLOOKUP('レシピ表'!J$2,'原料毎栄養価表'!$F$2:$WJ$62,3,0)),"-")</f>
        <v>2000</v>
      </c>
      <c r="K24" s="27" t="str">
        <f>IF(HLOOKUP('レシピ表'!K$2,'原料毎栄養価表'!$F$2:$WJ$62,ROW(),0)*('レシピ表'!K$3/HLOOKUP('レシピ表'!K$2,'原料毎栄養価表'!$F$2:$WJ$62,3,0))&lt;&gt;0, HLOOKUP('レシピ表'!K$2,'原料毎栄養価表'!$F$2:$WJ$62,ROW(),0)*('レシピ表'!K$3/HLOOKUP('レシピ表'!K$2,'原料毎栄養価表'!$F$2:$WJ$62,3,0)),"-")</f>
        <v>-</v>
      </c>
      <c r="L24" s="27" t="str">
        <f>IF(HLOOKUP('レシピ表'!L$2,'原料毎栄養価表'!$F$2:$WJ$62,ROW(),0)*('レシピ表'!L$3/HLOOKUP('レシピ表'!L$2,'原料毎栄養価表'!$F$2:$WJ$62,3,0))&lt;&gt;0, HLOOKUP('レシピ表'!L$2,'原料毎栄養価表'!$F$2:$WJ$62,ROW(),0)*('レシピ表'!L$3/HLOOKUP('レシピ表'!L$2,'原料毎栄養価表'!$F$2:$WJ$62,3,0)),"-")</f>
        <v>-</v>
      </c>
      <c r="M24" s="27" t="str">
        <f>IF(HLOOKUP('レシピ表'!M$2,'原料毎栄養価表'!$F$2:$WJ$62,ROW(),0)*('レシピ表'!M$3/HLOOKUP('レシピ表'!M$2,'原料毎栄養価表'!$F$2:$WJ$62,3,0))&lt;&gt;0, HLOOKUP('レシピ表'!M$2,'原料毎栄養価表'!$F$2:$WJ$62,ROW(),0)*('レシピ表'!M$3/HLOOKUP('レシピ表'!M$2,'原料毎栄養価表'!$F$2:$WJ$62,3,0)),"-")</f>
        <v>-</v>
      </c>
      <c r="N24" s="27" t="str">
        <f>IF(HLOOKUP('レシピ表'!N$2,'原料毎栄養価表'!$F$2:$WJ$62,ROW(),0)*('レシピ表'!N$3/HLOOKUP('レシピ表'!N$2,'原料毎栄養価表'!$F$2:$WJ$62,3,0))&lt;&gt;0, HLOOKUP('レシピ表'!N$2,'原料毎栄養価表'!$F$2:$WJ$62,ROW(),0)*('レシピ表'!N$3/HLOOKUP('レシピ表'!N$2,'原料毎栄養価表'!$F$2:$WJ$62,3,0)),"-")</f>
        <v>-</v>
      </c>
      <c r="O24" s="27" t="str">
        <f>IF(HLOOKUP('レシピ表'!O$2,'原料毎栄養価表'!$F$2:$WJ$62,ROW(),0)*('レシピ表'!O$3/HLOOKUP('レシピ表'!O$2,'原料毎栄養価表'!$F$2:$WJ$62,3,0))&lt;&gt;0, HLOOKUP('レシピ表'!O$2,'原料毎栄養価表'!$F$2:$WJ$62,ROW(),0)*('レシピ表'!O$3/HLOOKUP('レシピ表'!O$2,'原料毎栄養価表'!$F$2:$WJ$62,3,0)),"-")</f>
        <v>-</v>
      </c>
      <c r="P24" s="27" t="str">
        <f>IF(HLOOKUP('レシピ表'!P$2,'原料毎栄養価表'!$F$2:$WJ$62,ROW(),0)*('レシピ表'!P$3/HLOOKUP('レシピ表'!P$2,'原料毎栄養価表'!$F$2:$WJ$62,3,0))&lt;&gt;0, HLOOKUP('レシピ表'!P$2,'原料毎栄養価表'!$F$2:$WJ$62,ROW(),0)*('レシピ表'!P$3/HLOOKUP('レシピ表'!P$2,'原料毎栄養価表'!$F$2:$WJ$62,3,0)),"-")</f>
        <v>-</v>
      </c>
      <c r="Q24" s="27">
        <f>IF(HLOOKUP('レシピ表'!Q$2,'原料毎栄養価表'!$F$2:$WJ$62,ROW(),0)*('レシピ表'!Q$3/HLOOKUP('レシピ表'!Q$2,'原料毎栄養価表'!$F$2:$WJ$62,3,0))&lt;&gt;0, HLOOKUP('レシピ表'!Q$2,'原料毎栄養価表'!$F$2:$WJ$62,ROW(),0)*('レシピ表'!Q$3/HLOOKUP('レシピ表'!Q$2,'原料毎栄養価表'!$F$2:$WJ$62,3,0)),"-")</f>
        <v>1.11</v>
      </c>
      <c r="R24" s="27" t="str">
        <f>IF(HLOOKUP('レシピ表'!R$2,'原料毎栄養価表'!$F$2:$WJ$62,ROW(),0)*('レシピ表'!R$3/HLOOKUP('レシピ表'!R$2,'原料毎栄養価表'!$F$2:$WJ$62,3,0))&lt;&gt;0, HLOOKUP('レシピ表'!R$2,'原料毎栄養価表'!$F$2:$WJ$62,ROW(),0)*('レシピ表'!R$3/HLOOKUP('レシピ表'!R$2,'原料毎栄養価表'!$F$2:$WJ$62,3,0)),"-")</f>
        <v>-</v>
      </c>
      <c r="S24" s="27" t="str">
        <f>IF(HLOOKUP('レシピ表'!S$2,'原料毎栄養価表'!$F$2:$WJ$62,ROW(),0)*('レシピ表'!S$3/HLOOKUP('レシピ表'!S$2,'原料毎栄養価表'!$F$2:$WJ$62,3,0))&lt;&gt;0, HLOOKUP('レシピ表'!S$2,'原料毎栄養価表'!$F$2:$WJ$62,ROW(),0)*('レシピ表'!S$3/HLOOKUP('レシピ表'!S$2,'原料毎栄養価表'!$F$2:$WJ$62,3,0)),"-")</f>
        <v>-</v>
      </c>
      <c r="T24" s="27" t="str">
        <f>IF(HLOOKUP('レシピ表'!T$2,'原料毎栄養価表'!$F$2:$WJ$62,ROW(),0)*('レシピ表'!T$3/HLOOKUP('レシピ表'!T$2,'原料毎栄養価表'!$F$2:$WJ$62,3,0))&lt;&gt;0, HLOOKUP('レシピ表'!T$2,'原料毎栄養価表'!$F$2:$WJ$62,ROW(),0)*('レシピ表'!T$3/HLOOKUP('レシピ表'!T$2,'原料毎栄養価表'!$F$2:$WJ$62,3,0)),"-")</f>
        <v>-</v>
      </c>
      <c r="U24" s="27" t="str">
        <f>IF(HLOOKUP('レシピ表'!U$2,'原料毎栄養価表'!$F$2:$WJ$62,ROW(),0)*('レシピ表'!U$3/HLOOKUP('レシピ表'!U$2,'原料毎栄養価表'!$F$2:$WJ$62,3,0))&lt;&gt;0, HLOOKUP('レシピ表'!U$2,'原料毎栄養価表'!$F$2:$WJ$62,ROW(),0)*('レシピ表'!U$3/HLOOKUP('レシピ表'!U$2,'原料毎栄養価表'!$F$2:$WJ$62,3,0)),"-")</f>
        <v>-</v>
      </c>
      <c r="V24" s="27" t="str">
        <f>IF(HLOOKUP('レシピ表'!V$2,'原料毎栄養価表'!$F$2:$WJ$62,ROW(),0)*('レシピ表'!V$3/HLOOKUP('レシピ表'!V$2,'原料毎栄養価表'!$F$2:$WJ$62,3,0))&lt;&gt;0, HLOOKUP('レシピ表'!V$2,'原料毎栄養価表'!$F$2:$WJ$62,ROW(),0)*('レシピ表'!V$3/HLOOKUP('レシピ表'!V$2,'原料毎栄養価表'!$F$2:$WJ$62,3,0)),"-")</f>
        <v>-</v>
      </c>
      <c r="W24" s="27" t="str">
        <f>IF(HLOOKUP('レシピ表'!W$2,'原料毎栄養価表'!$F$2:$WJ$62,ROW(),0)*('レシピ表'!W$3/HLOOKUP('レシピ表'!W$2,'原料毎栄養価表'!$F$2:$WJ$62,3,0))&lt;&gt;0, HLOOKUP('レシピ表'!W$2,'原料毎栄養価表'!$F$2:$WJ$62,ROW(),0)*('レシピ表'!W$3/HLOOKUP('レシピ表'!W$2,'原料毎栄養価表'!$F$2:$WJ$62,3,0)),"-")</f>
        <v>-</v>
      </c>
      <c r="X24" s="27" t="str">
        <f>IF(HLOOKUP('レシピ表'!X$2,'原料毎栄養価表'!$F$2:$WJ$62,ROW(),0)*('レシピ表'!X$3/HLOOKUP('レシピ表'!X$2,'原料毎栄養価表'!$F$2:$WJ$62,3,0))&lt;&gt;0, HLOOKUP('レシピ表'!X$2,'原料毎栄養価表'!$F$2:$WJ$62,ROW(),0)*('レシピ表'!X$3/HLOOKUP('レシピ表'!X$2,'原料毎栄養価表'!$F$2:$WJ$62,3,0)),"-")</f>
        <v>-</v>
      </c>
      <c r="Y24" s="27" t="str">
        <f>IF(HLOOKUP('レシピ表'!Y$2,'原料毎栄養価表'!$F$2:$WJ$62,ROW(),0)*('レシピ表'!Y$3/HLOOKUP('レシピ表'!Y$2,'原料毎栄養価表'!$F$2:$WJ$62,3,0))&lt;&gt;0, HLOOKUP('レシピ表'!Y$2,'原料毎栄養価表'!$F$2:$WJ$62,ROW(),0)*('レシピ表'!Y$3/HLOOKUP('レシピ表'!Y$2,'原料毎栄養価表'!$F$2:$WJ$62,3,0)),"-")</f>
        <v>-</v>
      </c>
      <c r="Z24" s="27" t="str">
        <f>IF(HLOOKUP('レシピ表'!Z$2,'原料毎栄養価表'!$F$2:$WJ$62,ROW(),0)*('レシピ表'!Z$3/HLOOKUP('レシピ表'!Z$2,'原料毎栄養価表'!$F$2:$WJ$62,3,0))&lt;&gt;0, HLOOKUP('レシピ表'!Z$2,'原料毎栄養価表'!$F$2:$WJ$62,ROW(),0)*('レシピ表'!Z$3/HLOOKUP('レシピ表'!Z$2,'原料毎栄養価表'!$F$2:$WJ$62,3,0)),"-")</f>
        <v>-</v>
      </c>
      <c r="AA24" s="27" t="str">
        <f>IF(HLOOKUP('レシピ表'!AA$2,'原料毎栄養価表'!$F$2:$WJ$62,ROW(),0)*('レシピ表'!AA$3/HLOOKUP('レシピ表'!AA$2,'原料毎栄養価表'!$F$2:$WJ$62,3,0))&lt;&gt;0, HLOOKUP('レシピ表'!AA$2,'原料毎栄養価表'!$F$2:$WJ$62,ROW(),0)*('レシピ表'!AA$3/HLOOKUP('レシピ表'!AA$2,'原料毎栄養価表'!$F$2:$WJ$62,3,0)),"-")</f>
        <v>-</v>
      </c>
      <c r="AB24" s="27" t="str">
        <f>IF(HLOOKUP('レシピ表'!AB$2,'原料毎栄養価表'!$F$2:$WJ$62,ROW(),0)*('レシピ表'!AB$3/HLOOKUP('レシピ表'!AB$2,'原料毎栄養価表'!$F$2:$WJ$62,3,0))&lt;&gt;0, HLOOKUP('レシピ表'!AB$2,'原料毎栄養価表'!$F$2:$WJ$62,ROW(),0)*('レシピ表'!AB$3/HLOOKUP('レシピ表'!AB$2,'原料毎栄養価表'!$F$2:$WJ$62,3,0)),"-")</f>
        <v>-</v>
      </c>
      <c r="AC24" s="27" t="str">
        <f>IF(HLOOKUP('レシピ表'!AC$2,'原料毎栄養価表'!$F$2:$WJ$62,ROW(),0)*('レシピ表'!AC$3/HLOOKUP('レシピ表'!AC$2,'原料毎栄養価表'!$F$2:$WJ$62,3,0))&lt;&gt;0, HLOOKUP('レシピ表'!AC$2,'原料毎栄養価表'!$F$2:$WJ$62,ROW(),0)*('レシピ表'!AC$3/HLOOKUP('レシピ表'!AC$2,'原料毎栄養価表'!$F$2:$WJ$62,3,0)),"-")</f>
        <v>-</v>
      </c>
      <c r="AD24" s="27" t="str">
        <f>IF(HLOOKUP('レシピ表'!AD$2,'原料毎栄養価表'!$F$2:$WJ$62,ROW(),0)*('レシピ表'!AD$3/HLOOKUP('レシピ表'!AD$2,'原料毎栄養価表'!$F$2:$WJ$62,3,0))&lt;&gt;0, HLOOKUP('レシピ表'!AD$2,'原料毎栄養価表'!$F$2:$WJ$62,ROW(),0)*('レシピ表'!AD$3/HLOOKUP('レシピ表'!AD$2,'原料毎栄養価表'!$F$2:$WJ$62,3,0)),"-")</f>
        <v>-</v>
      </c>
      <c r="AE24" s="27" t="str">
        <f>IF(HLOOKUP('レシピ表'!AE$2,'原料毎栄養価表'!$F$2:$WJ$62,ROW(),0)*('レシピ表'!AE$3/HLOOKUP('レシピ表'!AE$2,'原料毎栄養価表'!$F$2:$WJ$62,3,0))&lt;&gt;0, HLOOKUP('レシピ表'!AE$2,'原料毎栄養価表'!$F$2:$WJ$62,ROW(),0)*('レシピ表'!AE$3/HLOOKUP('レシピ表'!AE$2,'原料毎栄養価表'!$F$2:$WJ$62,3,0)),"-")</f>
        <v>-</v>
      </c>
      <c r="AF24" s="27" t="str">
        <f>IF(HLOOKUP('レシピ表'!AF$2,'原料毎栄養価表'!$F$2:$WJ$62,ROW(),0)*('レシピ表'!AF$3/HLOOKUP('レシピ表'!AF$2,'原料毎栄養価表'!$F$2:$WJ$62,3,0))&lt;&gt;0, HLOOKUP('レシピ表'!AF$2,'原料毎栄養価表'!$F$2:$WJ$62,ROW(),0)*('レシピ表'!AF$3/HLOOKUP('レシピ表'!AF$2,'原料毎栄養価表'!$F$2:$WJ$62,3,0)),"-")</f>
        <v>-</v>
      </c>
      <c r="AG24" s="27" t="str">
        <f>IF(HLOOKUP('レシピ表'!AG$2,'原料毎栄養価表'!$F$2:$WJ$62,ROW(),0)*('レシピ表'!AG$3/HLOOKUP('レシピ表'!AG$2,'原料毎栄養価表'!$F$2:$WJ$62,3,0))&lt;&gt;0, HLOOKUP('レシピ表'!AG$2,'原料毎栄養価表'!$F$2:$WJ$62,ROW(),0)*('レシピ表'!AG$3/HLOOKUP('レシピ表'!AG$2,'原料毎栄養価表'!$F$2:$WJ$62,3,0)),"-")</f>
        <v>-</v>
      </c>
      <c r="AH24" s="27" t="str">
        <f>IF(HLOOKUP('レシピ表'!AH$2,'原料毎栄養価表'!$F$2:$WJ$62,ROW(),0)*('レシピ表'!AH$3/HLOOKUP('レシピ表'!AH$2,'原料毎栄養価表'!$F$2:$WJ$62,3,0))&lt;&gt;0, HLOOKUP('レシピ表'!AH$2,'原料毎栄養価表'!$F$2:$WJ$62,ROW(),0)*('レシピ表'!AH$3/HLOOKUP('レシピ表'!AH$2,'原料毎栄養価表'!$F$2:$WJ$62,3,0)),"-")</f>
        <v>-</v>
      </c>
      <c r="AI24" s="27" t="str">
        <f>IF(HLOOKUP('レシピ表'!AI$2,'原料毎栄養価表'!$F$2:$WJ$62,ROW(),0)*('レシピ表'!AI$3/HLOOKUP('レシピ表'!AI$2,'原料毎栄養価表'!$F$2:$WJ$62,3,0))&lt;&gt;0, HLOOKUP('レシピ表'!AI$2,'原料毎栄養価表'!$F$2:$WJ$62,ROW(),0)*('レシピ表'!AI$3/HLOOKUP('レシピ表'!AI$2,'原料毎栄養価表'!$F$2:$WJ$62,3,0)),"-")</f>
        <v>-</v>
      </c>
      <c r="AJ24" s="27" t="str">
        <f>IF(HLOOKUP('レシピ表'!AJ$2,'原料毎栄養価表'!$F$2:$WJ$62,ROW(),0)*('レシピ表'!AJ$3/HLOOKUP('レシピ表'!AJ$2,'原料毎栄養価表'!$F$2:$WJ$62,3,0))&lt;&gt;0, HLOOKUP('レシピ表'!AJ$2,'原料毎栄養価表'!$F$2:$WJ$62,ROW(),0)*('レシピ表'!AJ$3/HLOOKUP('レシピ表'!AJ$2,'原料毎栄養価表'!$F$2:$WJ$62,3,0)),"-")</f>
        <v>-</v>
      </c>
      <c r="AK24" s="27" t="str">
        <f>IF(HLOOKUP('レシピ表'!AK$2,'原料毎栄養価表'!$F$2:$WJ$62,ROW(),0)*('レシピ表'!AK$3/HLOOKUP('レシピ表'!AK$2,'原料毎栄養価表'!$F$2:$WJ$62,3,0))&lt;&gt;0, HLOOKUP('レシピ表'!AK$2,'原料毎栄養価表'!$F$2:$WJ$62,ROW(),0)*('レシピ表'!AK$3/HLOOKUP('レシピ表'!AK$2,'原料毎栄養価表'!$F$2:$WJ$62,3,0)),"-")</f>
        <v>-</v>
      </c>
      <c r="AL24" s="27" t="str">
        <f>IF(HLOOKUP('レシピ表'!AL$2,'原料毎栄養価表'!$F$2:$WJ$62,ROW(),0)*('レシピ表'!AL$3/HLOOKUP('レシピ表'!AL$2,'原料毎栄養価表'!$F$2:$WJ$62,3,0))&lt;&gt;0, HLOOKUP('レシピ表'!AL$2,'原料毎栄養価表'!$F$2:$WJ$62,ROW(),0)*('レシピ表'!AL$3/HLOOKUP('レシピ表'!AL$2,'原料毎栄養価表'!$F$2:$WJ$62,3,0)),"-")</f>
        <v>-</v>
      </c>
      <c r="AM24" s="27" t="str">
        <f>IF(HLOOKUP('レシピ表'!AM$2,'原料毎栄養価表'!$F$2:$WJ$62,ROW(),0)*('レシピ表'!AM$3/HLOOKUP('レシピ表'!AM$2,'原料毎栄養価表'!$F$2:$WJ$62,3,0))&lt;&gt;0, HLOOKUP('レシピ表'!AM$2,'原料毎栄養価表'!$F$2:$WJ$62,ROW(),0)*('レシピ表'!AM$3/HLOOKUP('レシピ表'!AM$2,'原料毎栄養価表'!$F$2:$WJ$62,3,0)),"-")</f>
        <v>-</v>
      </c>
      <c r="AN24" s="27" t="str">
        <f>IF(HLOOKUP('レシピ表'!AN$2,'原料毎栄養価表'!$F$2:$WJ$62,ROW(),0)*('レシピ表'!AN$3/HLOOKUP('レシピ表'!AN$2,'原料毎栄養価表'!$F$2:$WJ$62,3,0))&lt;&gt;0, HLOOKUP('レシピ表'!AN$2,'原料毎栄養価表'!$F$2:$WJ$62,ROW(),0)*('レシピ表'!AN$3/HLOOKUP('レシピ表'!AN$2,'原料毎栄養価表'!$F$2:$WJ$62,3,0)),"-")</f>
        <v>-</v>
      </c>
      <c r="AO24" s="27" t="str">
        <f>IF(HLOOKUP('レシピ表'!AO$2,'原料毎栄養価表'!$F$2:$WJ$62,ROW(),0)*('レシピ表'!AO$3/HLOOKUP('レシピ表'!AO$2,'原料毎栄養価表'!$F$2:$WJ$62,3,0))&lt;&gt;0, HLOOKUP('レシピ表'!AO$2,'原料毎栄養価表'!$F$2:$WJ$62,ROW(),0)*('レシピ表'!AO$3/HLOOKUP('レシピ表'!AO$2,'原料毎栄養価表'!$F$2:$WJ$62,3,0)),"-")</f>
        <v>-</v>
      </c>
      <c r="AP24" s="27" t="str">
        <f>IF(HLOOKUP('レシピ表'!AP$2,'原料毎栄養価表'!$F$2:$WJ$62,ROW(),0)*('レシピ表'!AP$3/HLOOKUP('レシピ表'!AP$2,'原料毎栄養価表'!$F$2:$WJ$62,3,0))&lt;&gt;0, HLOOKUP('レシピ表'!AP$2,'原料毎栄養価表'!$F$2:$WJ$62,ROW(),0)*('レシピ表'!AP$3/HLOOKUP('レシピ表'!AP$2,'原料毎栄養価表'!$F$2:$WJ$62,3,0)),"-")</f>
        <v>-</v>
      </c>
      <c r="AQ24" s="27" t="str">
        <f>IF(HLOOKUP('レシピ表'!AQ$2,'原料毎栄養価表'!$F$2:$WJ$62,ROW(),0)*('レシピ表'!AQ$3/HLOOKUP('レシピ表'!AQ$2,'原料毎栄養価表'!$F$2:$WJ$62,3,0))&lt;&gt;0, HLOOKUP('レシピ表'!AQ$2,'原料毎栄養価表'!$F$2:$WJ$62,ROW(),0)*('レシピ表'!AQ$3/HLOOKUP('レシピ表'!AQ$2,'原料毎栄養価表'!$F$2:$WJ$62,3,0)),"-")</f>
        <v>-</v>
      </c>
      <c r="AR24" s="27" t="str">
        <f>IF(HLOOKUP('レシピ表'!AR$2,'原料毎栄養価表'!$F$2:$WJ$62,ROW(),0)*('レシピ表'!AR$3/HLOOKUP('レシピ表'!AR$2,'原料毎栄養価表'!$F$2:$WJ$62,3,0))&lt;&gt;0, HLOOKUP('レシピ表'!AR$2,'原料毎栄養価表'!$F$2:$WJ$62,ROW(),0)*('レシピ表'!AR$3/HLOOKUP('レシピ表'!AR$2,'原料毎栄養価表'!$F$2:$WJ$62,3,0)),"-")</f>
        <v>-</v>
      </c>
      <c r="AS24" s="27" t="str">
        <f>IF(HLOOKUP('レシピ表'!AS$2,'原料毎栄養価表'!$F$2:$WJ$62,ROW(),0)*('レシピ表'!AS$3/HLOOKUP('レシピ表'!AS$2,'原料毎栄養価表'!$F$2:$WJ$62,3,0))&lt;&gt;0, HLOOKUP('レシピ表'!AS$2,'原料毎栄養価表'!$F$2:$WJ$62,ROW(),0)*('レシピ表'!AS$3/HLOOKUP('レシピ表'!AS$2,'原料毎栄養価表'!$F$2:$WJ$62,3,0)),"-")</f>
        <v>-</v>
      </c>
      <c r="AT24" s="27" t="str">
        <f>IF(HLOOKUP('レシピ表'!AT$2,'原料毎栄養価表'!$F$2:$WJ$62,ROW(),0)*('レシピ表'!AT$3/HLOOKUP('レシピ表'!AT$2,'原料毎栄養価表'!$F$2:$WJ$62,3,0))&lt;&gt;0, HLOOKUP('レシピ表'!AT$2,'原料毎栄養価表'!$F$2:$WJ$62,ROW(),0)*('レシピ表'!AT$3/HLOOKUP('レシピ表'!AT$2,'原料毎栄養価表'!$F$2:$WJ$62,3,0)),"-")</f>
        <v>-</v>
      </c>
    </row>
    <row r="25" ht="13.5" hidden="1" customHeight="1">
      <c r="A25" s="1"/>
      <c r="B25" s="13"/>
      <c r="C25" s="13" t="s">
        <v>97</v>
      </c>
      <c r="D25" s="13"/>
      <c r="E25" s="13" t="s">
        <v>61</v>
      </c>
      <c r="F25" s="27">
        <f>SUM('レシピ表'!I25:ZP25)</f>
        <v>0</v>
      </c>
      <c r="G25" s="30">
        <v>100.0</v>
      </c>
      <c r="H25" s="31" t="str">
        <f>IFERROR('レシピ表'!$F25/HLOOKUP('レシピ表'!H$1,'必要栄養価表'!$F$4:$X$62,ROW()-1,0)*100,"-")</f>
        <v>-</v>
      </c>
      <c r="I25" s="27" t="str">
        <f>IF(HLOOKUP('レシピ表'!I$2,'原料毎栄養価表'!$F$2:$WJ$62,ROW(),0)*('レシピ表'!I$3/HLOOKUP('レシピ表'!I$2,'原料毎栄養価表'!$F$2:$WJ$62,3,0))&lt;&gt;0, HLOOKUP('レシピ表'!I$2,'原料毎栄養価表'!$F$2:$WJ$62,ROW(),0)*('レシピ表'!I$3/HLOOKUP('レシピ表'!I$2,'原料毎栄養価表'!$F$2:$WJ$62,3,0)),"-")</f>
        <v>-</v>
      </c>
      <c r="J25" s="27" t="str">
        <f>IF(HLOOKUP('レシピ表'!J$2,'原料毎栄養価表'!$F$2:$WJ$62,ROW(),0)*('レシピ表'!J$3/HLOOKUP('レシピ表'!J$2,'原料毎栄養価表'!$F$2:$WJ$62,3,0))&lt;&gt;0, HLOOKUP('レシピ表'!J$2,'原料毎栄養価表'!$F$2:$WJ$62,ROW(),0)*('レシピ表'!J$3/HLOOKUP('レシピ表'!J$2,'原料毎栄養価表'!$F$2:$WJ$62,3,0)),"-")</f>
        <v>-</v>
      </c>
      <c r="K25" s="27" t="str">
        <f>IF(HLOOKUP('レシピ表'!K$2,'原料毎栄養価表'!$F$2:$WJ$62,ROW(),0)*('レシピ表'!K$3/HLOOKUP('レシピ表'!K$2,'原料毎栄養価表'!$F$2:$WJ$62,3,0))&lt;&gt;0, HLOOKUP('レシピ表'!K$2,'原料毎栄養価表'!$F$2:$WJ$62,ROW(),0)*('レシピ表'!K$3/HLOOKUP('レシピ表'!K$2,'原料毎栄養価表'!$F$2:$WJ$62,3,0)),"-")</f>
        <v>-</v>
      </c>
      <c r="L25" s="27" t="str">
        <f>IF(HLOOKUP('レシピ表'!L$2,'原料毎栄養価表'!$F$2:$WJ$62,ROW(),0)*('レシピ表'!L$3/HLOOKUP('レシピ表'!L$2,'原料毎栄養価表'!$F$2:$WJ$62,3,0))&lt;&gt;0, HLOOKUP('レシピ表'!L$2,'原料毎栄養価表'!$F$2:$WJ$62,ROW(),0)*('レシピ表'!L$3/HLOOKUP('レシピ表'!L$2,'原料毎栄養価表'!$F$2:$WJ$62,3,0)),"-")</f>
        <v>-</v>
      </c>
      <c r="M25" s="27" t="str">
        <f>IF(HLOOKUP('レシピ表'!M$2,'原料毎栄養価表'!$F$2:$WJ$62,ROW(),0)*('レシピ表'!M$3/HLOOKUP('レシピ表'!M$2,'原料毎栄養価表'!$F$2:$WJ$62,3,0))&lt;&gt;0, HLOOKUP('レシピ表'!M$2,'原料毎栄養価表'!$F$2:$WJ$62,ROW(),0)*('レシピ表'!M$3/HLOOKUP('レシピ表'!M$2,'原料毎栄養価表'!$F$2:$WJ$62,3,0)),"-")</f>
        <v>-</v>
      </c>
      <c r="N25" s="27" t="str">
        <f>IF(HLOOKUP('レシピ表'!N$2,'原料毎栄養価表'!$F$2:$WJ$62,ROW(),0)*('レシピ表'!N$3/HLOOKUP('レシピ表'!N$2,'原料毎栄養価表'!$F$2:$WJ$62,3,0))&lt;&gt;0, HLOOKUP('レシピ表'!N$2,'原料毎栄養価表'!$F$2:$WJ$62,ROW(),0)*('レシピ表'!N$3/HLOOKUP('レシピ表'!N$2,'原料毎栄養価表'!$F$2:$WJ$62,3,0)),"-")</f>
        <v>-</v>
      </c>
      <c r="O25" s="27" t="str">
        <f>IF(HLOOKUP('レシピ表'!O$2,'原料毎栄養価表'!$F$2:$WJ$62,ROW(),0)*('レシピ表'!O$3/HLOOKUP('レシピ表'!O$2,'原料毎栄養価表'!$F$2:$WJ$62,3,0))&lt;&gt;0, HLOOKUP('レシピ表'!O$2,'原料毎栄養価表'!$F$2:$WJ$62,ROW(),0)*('レシピ表'!O$3/HLOOKUP('レシピ表'!O$2,'原料毎栄養価表'!$F$2:$WJ$62,3,0)),"-")</f>
        <v>-</v>
      </c>
      <c r="P25" s="27" t="str">
        <f>IF(HLOOKUP('レシピ表'!P$2,'原料毎栄養価表'!$F$2:$WJ$62,ROW(),0)*('レシピ表'!P$3/HLOOKUP('レシピ表'!P$2,'原料毎栄養価表'!$F$2:$WJ$62,3,0))&lt;&gt;0, HLOOKUP('レシピ表'!P$2,'原料毎栄養価表'!$F$2:$WJ$62,ROW(),0)*('レシピ表'!P$3/HLOOKUP('レシピ表'!P$2,'原料毎栄養価表'!$F$2:$WJ$62,3,0)),"-")</f>
        <v>-</v>
      </c>
      <c r="Q25" s="27" t="str">
        <f>IF(HLOOKUP('レシピ表'!Q$2,'原料毎栄養価表'!$F$2:$WJ$62,ROW(),0)*('レシピ表'!Q$3/HLOOKUP('レシピ表'!Q$2,'原料毎栄養価表'!$F$2:$WJ$62,3,0))&lt;&gt;0, HLOOKUP('レシピ表'!Q$2,'原料毎栄養価表'!$F$2:$WJ$62,ROW(),0)*('レシピ表'!Q$3/HLOOKUP('レシピ表'!Q$2,'原料毎栄養価表'!$F$2:$WJ$62,3,0)),"-")</f>
        <v>-</v>
      </c>
      <c r="R25" s="27" t="str">
        <f>IF(HLOOKUP('レシピ表'!R$2,'原料毎栄養価表'!$F$2:$WJ$62,ROW(),0)*('レシピ表'!R$3/HLOOKUP('レシピ表'!R$2,'原料毎栄養価表'!$F$2:$WJ$62,3,0))&lt;&gt;0, HLOOKUP('レシピ表'!R$2,'原料毎栄養価表'!$F$2:$WJ$62,ROW(),0)*('レシピ表'!R$3/HLOOKUP('レシピ表'!R$2,'原料毎栄養価表'!$F$2:$WJ$62,3,0)),"-")</f>
        <v>-</v>
      </c>
      <c r="S25" s="27" t="str">
        <f>IF(HLOOKUP('レシピ表'!S$2,'原料毎栄養価表'!$F$2:$WJ$62,ROW(),0)*('レシピ表'!S$3/HLOOKUP('レシピ表'!S$2,'原料毎栄養価表'!$F$2:$WJ$62,3,0))&lt;&gt;0, HLOOKUP('レシピ表'!S$2,'原料毎栄養価表'!$F$2:$WJ$62,ROW(),0)*('レシピ表'!S$3/HLOOKUP('レシピ表'!S$2,'原料毎栄養価表'!$F$2:$WJ$62,3,0)),"-")</f>
        <v>-</v>
      </c>
      <c r="T25" s="27" t="str">
        <f>IF(HLOOKUP('レシピ表'!T$2,'原料毎栄養価表'!$F$2:$WJ$62,ROW(),0)*('レシピ表'!T$3/HLOOKUP('レシピ表'!T$2,'原料毎栄養価表'!$F$2:$WJ$62,3,0))&lt;&gt;0, HLOOKUP('レシピ表'!T$2,'原料毎栄養価表'!$F$2:$WJ$62,ROW(),0)*('レシピ表'!T$3/HLOOKUP('レシピ表'!T$2,'原料毎栄養価表'!$F$2:$WJ$62,3,0)),"-")</f>
        <v>-</v>
      </c>
      <c r="U25" s="27" t="str">
        <f>IF(HLOOKUP('レシピ表'!U$2,'原料毎栄養価表'!$F$2:$WJ$62,ROW(),0)*('レシピ表'!U$3/HLOOKUP('レシピ表'!U$2,'原料毎栄養価表'!$F$2:$WJ$62,3,0))&lt;&gt;0, HLOOKUP('レシピ表'!U$2,'原料毎栄養価表'!$F$2:$WJ$62,ROW(),0)*('レシピ表'!U$3/HLOOKUP('レシピ表'!U$2,'原料毎栄養価表'!$F$2:$WJ$62,3,0)),"-")</f>
        <v>-</v>
      </c>
      <c r="V25" s="27" t="str">
        <f>IF(HLOOKUP('レシピ表'!V$2,'原料毎栄養価表'!$F$2:$WJ$62,ROW(),0)*('レシピ表'!V$3/HLOOKUP('レシピ表'!V$2,'原料毎栄養価表'!$F$2:$WJ$62,3,0))&lt;&gt;0, HLOOKUP('レシピ表'!V$2,'原料毎栄養価表'!$F$2:$WJ$62,ROW(),0)*('レシピ表'!V$3/HLOOKUP('レシピ表'!V$2,'原料毎栄養価表'!$F$2:$WJ$62,3,0)),"-")</f>
        <v>-</v>
      </c>
      <c r="W25" s="27" t="str">
        <f>IF(HLOOKUP('レシピ表'!W$2,'原料毎栄養価表'!$F$2:$WJ$62,ROW(),0)*('レシピ表'!W$3/HLOOKUP('レシピ表'!W$2,'原料毎栄養価表'!$F$2:$WJ$62,3,0))&lt;&gt;0, HLOOKUP('レシピ表'!W$2,'原料毎栄養価表'!$F$2:$WJ$62,ROW(),0)*('レシピ表'!W$3/HLOOKUP('レシピ表'!W$2,'原料毎栄養価表'!$F$2:$WJ$62,3,0)),"-")</f>
        <v>-</v>
      </c>
      <c r="X25" s="27" t="str">
        <f>IF(HLOOKUP('レシピ表'!X$2,'原料毎栄養価表'!$F$2:$WJ$62,ROW(),0)*('レシピ表'!X$3/HLOOKUP('レシピ表'!X$2,'原料毎栄養価表'!$F$2:$WJ$62,3,0))&lt;&gt;0, HLOOKUP('レシピ表'!X$2,'原料毎栄養価表'!$F$2:$WJ$62,ROW(),0)*('レシピ表'!X$3/HLOOKUP('レシピ表'!X$2,'原料毎栄養価表'!$F$2:$WJ$62,3,0)),"-")</f>
        <v>-</v>
      </c>
      <c r="Y25" s="27" t="str">
        <f>IF(HLOOKUP('レシピ表'!Y$2,'原料毎栄養価表'!$F$2:$WJ$62,ROW(),0)*('レシピ表'!Y$3/HLOOKUP('レシピ表'!Y$2,'原料毎栄養価表'!$F$2:$WJ$62,3,0))&lt;&gt;0, HLOOKUP('レシピ表'!Y$2,'原料毎栄養価表'!$F$2:$WJ$62,ROW(),0)*('レシピ表'!Y$3/HLOOKUP('レシピ表'!Y$2,'原料毎栄養価表'!$F$2:$WJ$62,3,0)),"-")</f>
        <v>-</v>
      </c>
      <c r="Z25" s="27" t="str">
        <f>IF(HLOOKUP('レシピ表'!Z$2,'原料毎栄養価表'!$F$2:$WJ$62,ROW(),0)*('レシピ表'!Z$3/HLOOKUP('レシピ表'!Z$2,'原料毎栄養価表'!$F$2:$WJ$62,3,0))&lt;&gt;0, HLOOKUP('レシピ表'!Z$2,'原料毎栄養価表'!$F$2:$WJ$62,ROW(),0)*('レシピ表'!Z$3/HLOOKUP('レシピ表'!Z$2,'原料毎栄養価表'!$F$2:$WJ$62,3,0)),"-")</f>
        <v>-</v>
      </c>
      <c r="AA25" s="27" t="str">
        <f>IF(HLOOKUP('レシピ表'!AA$2,'原料毎栄養価表'!$F$2:$WJ$62,ROW(),0)*('レシピ表'!AA$3/HLOOKUP('レシピ表'!AA$2,'原料毎栄養価表'!$F$2:$WJ$62,3,0))&lt;&gt;0, HLOOKUP('レシピ表'!AA$2,'原料毎栄養価表'!$F$2:$WJ$62,ROW(),0)*('レシピ表'!AA$3/HLOOKUP('レシピ表'!AA$2,'原料毎栄養価表'!$F$2:$WJ$62,3,0)),"-")</f>
        <v>-</v>
      </c>
      <c r="AB25" s="27" t="str">
        <f>IF(HLOOKUP('レシピ表'!AB$2,'原料毎栄養価表'!$F$2:$WJ$62,ROW(),0)*('レシピ表'!AB$3/HLOOKUP('レシピ表'!AB$2,'原料毎栄養価表'!$F$2:$WJ$62,3,0))&lt;&gt;0, HLOOKUP('レシピ表'!AB$2,'原料毎栄養価表'!$F$2:$WJ$62,ROW(),0)*('レシピ表'!AB$3/HLOOKUP('レシピ表'!AB$2,'原料毎栄養価表'!$F$2:$WJ$62,3,0)),"-")</f>
        <v>-</v>
      </c>
      <c r="AC25" s="27" t="str">
        <f>IF(HLOOKUP('レシピ表'!AC$2,'原料毎栄養価表'!$F$2:$WJ$62,ROW(),0)*('レシピ表'!AC$3/HLOOKUP('レシピ表'!AC$2,'原料毎栄養価表'!$F$2:$WJ$62,3,0))&lt;&gt;0, HLOOKUP('レシピ表'!AC$2,'原料毎栄養価表'!$F$2:$WJ$62,ROW(),0)*('レシピ表'!AC$3/HLOOKUP('レシピ表'!AC$2,'原料毎栄養価表'!$F$2:$WJ$62,3,0)),"-")</f>
        <v>-</v>
      </c>
      <c r="AD25" s="27" t="str">
        <f>IF(HLOOKUP('レシピ表'!AD$2,'原料毎栄養価表'!$F$2:$WJ$62,ROW(),0)*('レシピ表'!AD$3/HLOOKUP('レシピ表'!AD$2,'原料毎栄養価表'!$F$2:$WJ$62,3,0))&lt;&gt;0, HLOOKUP('レシピ表'!AD$2,'原料毎栄養価表'!$F$2:$WJ$62,ROW(),0)*('レシピ表'!AD$3/HLOOKUP('レシピ表'!AD$2,'原料毎栄養価表'!$F$2:$WJ$62,3,0)),"-")</f>
        <v>-</v>
      </c>
      <c r="AE25" s="27" t="str">
        <f>IF(HLOOKUP('レシピ表'!AE$2,'原料毎栄養価表'!$F$2:$WJ$62,ROW(),0)*('レシピ表'!AE$3/HLOOKUP('レシピ表'!AE$2,'原料毎栄養価表'!$F$2:$WJ$62,3,0))&lt;&gt;0, HLOOKUP('レシピ表'!AE$2,'原料毎栄養価表'!$F$2:$WJ$62,ROW(),0)*('レシピ表'!AE$3/HLOOKUP('レシピ表'!AE$2,'原料毎栄養価表'!$F$2:$WJ$62,3,0)),"-")</f>
        <v>-</v>
      </c>
      <c r="AF25" s="27" t="str">
        <f>IF(HLOOKUP('レシピ表'!AF$2,'原料毎栄養価表'!$F$2:$WJ$62,ROW(),0)*('レシピ表'!AF$3/HLOOKUP('レシピ表'!AF$2,'原料毎栄養価表'!$F$2:$WJ$62,3,0))&lt;&gt;0, HLOOKUP('レシピ表'!AF$2,'原料毎栄養価表'!$F$2:$WJ$62,ROW(),0)*('レシピ表'!AF$3/HLOOKUP('レシピ表'!AF$2,'原料毎栄養価表'!$F$2:$WJ$62,3,0)),"-")</f>
        <v>-</v>
      </c>
      <c r="AG25" s="27" t="str">
        <f>IF(HLOOKUP('レシピ表'!AG$2,'原料毎栄養価表'!$F$2:$WJ$62,ROW(),0)*('レシピ表'!AG$3/HLOOKUP('レシピ表'!AG$2,'原料毎栄養価表'!$F$2:$WJ$62,3,0))&lt;&gt;0, HLOOKUP('レシピ表'!AG$2,'原料毎栄養価表'!$F$2:$WJ$62,ROW(),0)*('レシピ表'!AG$3/HLOOKUP('レシピ表'!AG$2,'原料毎栄養価表'!$F$2:$WJ$62,3,0)),"-")</f>
        <v>-</v>
      </c>
      <c r="AH25" s="27" t="str">
        <f>IF(HLOOKUP('レシピ表'!AH$2,'原料毎栄養価表'!$F$2:$WJ$62,ROW(),0)*('レシピ表'!AH$3/HLOOKUP('レシピ表'!AH$2,'原料毎栄養価表'!$F$2:$WJ$62,3,0))&lt;&gt;0, HLOOKUP('レシピ表'!AH$2,'原料毎栄養価表'!$F$2:$WJ$62,ROW(),0)*('レシピ表'!AH$3/HLOOKUP('レシピ表'!AH$2,'原料毎栄養価表'!$F$2:$WJ$62,3,0)),"-")</f>
        <v>-</v>
      </c>
      <c r="AI25" s="27" t="str">
        <f>IF(HLOOKUP('レシピ表'!AI$2,'原料毎栄養価表'!$F$2:$WJ$62,ROW(),0)*('レシピ表'!AI$3/HLOOKUP('レシピ表'!AI$2,'原料毎栄養価表'!$F$2:$WJ$62,3,0))&lt;&gt;0, HLOOKUP('レシピ表'!AI$2,'原料毎栄養価表'!$F$2:$WJ$62,ROW(),0)*('レシピ表'!AI$3/HLOOKUP('レシピ表'!AI$2,'原料毎栄養価表'!$F$2:$WJ$62,3,0)),"-")</f>
        <v>-</v>
      </c>
      <c r="AJ25" s="27" t="str">
        <f>IF(HLOOKUP('レシピ表'!AJ$2,'原料毎栄養価表'!$F$2:$WJ$62,ROW(),0)*('レシピ表'!AJ$3/HLOOKUP('レシピ表'!AJ$2,'原料毎栄養価表'!$F$2:$WJ$62,3,0))&lt;&gt;0, HLOOKUP('レシピ表'!AJ$2,'原料毎栄養価表'!$F$2:$WJ$62,ROW(),0)*('レシピ表'!AJ$3/HLOOKUP('レシピ表'!AJ$2,'原料毎栄養価表'!$F$2:$WJ$62,3,0)),"-")</f>
        <v>-</v>
      </c>
      <c r="AK25" s="27" t="str">
        <f>IF(HLOOKUP('レシピ表'!AK$2,'原料毎栄養価表'!$F$2:$WJ$62,ROW(),0)*('レシピ表'!AK$3/HLOOKUP('レシピ表'!AK$2,'原料毎栄養価表'!$F$2:$WJ$62,3,0))&lt;&gt;0, HLOOKUP('レシピ表'!AK$2,'原料毎栄養価表'!$F$2:$WJ$62,ROW(),0)*('レシピ表'!AK$3/HLOOKUP('レシピ表'!AK$2,'原料毎栄養価表'!$F$2:$WJ$62,3,0)),"-")</f>
        <v>-</v>
      </c>
      <c r="AL25" s="27" t="str">
        <f>IF(HLOOKUP('レシピ表'!AL$2,'原料毎栄養価表'!$F$2:$WJ$62,ROW(),0)*('レシピ表'!AL$3/HLOOKUP('レシピ表'!AL$2,'原料毎栄養価表'!$F$2:$WJ$62,3,0))&lt;&gt;0, HLOOKUP('レシピ表'!AL$2,'原料毎栄養価表'!$F$2:$WJ$62,ROW(),0)*('レシピ表'!AL$3/HLOOKUP('レシピ表'!AL$2,'原料毎栄養価表'!$F$2:$WJ$62,3,0)),"-")</f>
        <v>-</v>
      </c>
      <c r="AM25" s="27" t="str">
        <f>IF(HLOOKUP('レシピ表'!AM$2,'原料毎栄養価表'!$F$2:$WJ$62,ROW(),0)*('レシピ表'!AM$3/HLOOKUP('レシピ表'!AM$2,'原料毎栄養価表'!$F$2:$WJ$62,3,0))&lt;&gt;0, HLOOKUP('レシピ表'!AM$2,'原料毎栄養価表'!$F$2:$WJ$62,ROW(),0)*('レシピ表'!AM$3/HLOOKUP('レシピ表'!AM$2,'原料毎栄養価表'!$F$2:$WJ$62,3,0)),"-")</f>
        <v>-</v>
      </c>
      <c r="AN25" s="27" t="str">
        <f>IF(HLOOKUP('レシピ表'!AN$2,'原料毎栄養価表'!$F$2:$WJ$62,ROW(),0)*('レシピ表'!AN$3/HLOOKUP('レシピ表'!AN$2,'原料毎栄養価表'!$F$2:$WJ$62,3,0))&lt;&gt;0, HLOOKUP('レシピ表'!AN$2,'原料毎栄養価表'!$F$2:$WJ$62,ROW(),0)*('レシピ表'!AN$3/HLOOKUP('レシピ表'!AN$2,'原料毎栄養価表'!$F$2:$WJ$62,3,0)),"-")</f>
        <v>-</v>
      </c>
      <c r="AO25" s="27" t="str">
        <f>IF(HLOOKUP('レシピ表'!AO$2,'原料毎栄養価表'!$F$2:$WJ$62,ROW(),0)*('レシピ表'!AO$3/HLOOKUP('レシピ表'!AO$2,'原料毎栄養価表'!$F$2:$WJ$62,3,0))&lt;&gt;0, HLOOKUP('レシピ表'!AO$2,'原料毎栄養価表'!$F$2:$WJ$62,ROW(),0)*('レシピ表'!AO$3/HLOOKUP('レシピ表'!AO$2,'原料毎栄養価表'!$F$2:$WJ$62,3,0)),"-")</f>
        <v>-</v>
      </c>
      <c r="AP25" s="27" t="str">
        <f>IF(HLOOKUP('レシピ表'!AP$2,'原料毎栄養価表'!$F$2:$WJ$62,ROW(),0)*('レシピ表'!AP$3/HLOOKUP('レシピ表'!AP$2,'原料毎栄養価表'!$F$2:$WJ$62,3,0))&lt;&gt;0, HLOOKUP('レシピ表'!AP$2,'原料毎栄養価表'!$F$2:$WJ$62,ROW(),0)*('レシピ表'!AP$3/HLOOKUP('レシピ表'!AP$2,'原料毎栄養価表'!$F$2:$WJ$62,3,0)),"-")</f>
        <v>-</v>
      </c>
      <c r="AQ25" s="27" t="str">
        <f>IF(HLOOKUP('レシピ表'!AQ$2,'原料毎栄養価表'!$F$2:$WJ$62,ROW(),0)*('レシピ表'!AQ$3/HLOOKUP('レシピ表'!AQ$2,'原料毎栄養価表'!$F$2:$WJ$62,3,0))&lt;&gt;0, HLOOKUP('レシピ表'!AQ$2,'原料毎栄養価表'!$F$2:$WJ$62,ROW(),0)*('レシピ表'!AQ$3/HLOOKUP('レシピ表'!AQ$2,'原料毎栄養価表'!$F$2:$WJ$62,3,0)),"-")</f>
        <v>-</v>
      </c>
      <c r="AR25" s="27" t="str">
        <f>IF(HLOOKUP('レシピ表'!AR$2,'原料毎栄養価表'!$F$2:$WJ$62,ROW(),0)*('レシピ表'!AR$3/HLOOKUP('レシピ表'!AR$2,'原料毎栄養価表'!$F$2:$WJ$62,3,0))&lt;&gt;0, HLOOKUP('レシピ表'!AR$2,'原料毎栄養価表'!$F$2:$WJ$62,ROW(),0)*('レシピ表'!AR$3/HLOOKUP('レシピ表'!AR$2,'原料毎栄養価表'!$F$2:$WJ$62,3,0)),"-")</f>
        <v>-</v>
      </c>
      <c r="AS25" s="27" t="str">
        <f>IF(HLOOKUP('レシピ表'!AS$2,'原料毎栄養価表'!$F$2:$WJ$62,ROW(),0)*('レシピ表'!AS$3/HLOOKUP('レシピ表'!AS$2,'原料毎栄養価表'!$F$2:$WJ$62,3,0))&lt;&gt;0, HLOOKUP('レシピ表'!AS$2,'原料毎栄養価表'!$F$2:$WJ$62,ROW(),0)*('レシピ表'!AS$3/HLOOKUP('レシピ表'!AS$2,'原料毎栄養価表'!$F$2:$WJ$62,3,0)),"-")</f>
        <v>-</v>
      </c>
      <c r="AT25" s="27" t="str">
        <f>IF(HLOOKUP('レシピ表'!AT$2,'原料毎栄養価表'!$F$2:$WJ$62,ROW(),0)*('レシピ表'!AT$3/HLOOKUP('レシピ表'!AT$2,'原料毎栄養価表'!$F$2:$WJ$62,3,0))&lt;&gt;0, HLOOKUP('レシピ表'!AT$2,'原料毎栄養価表'!$F$2:$WJ$62,ROW(),0)*('レシピ表'!AT$3/HLOOKUP('レシピ表'!AT$2,'原料毎栄養価表'!$F$2:$WJ$62,3,0)),"-")</f>
        <v>-</v>
      </c>
    </row>
    <row r="26" ht="13.5" hidden="1" customHeight="1">
      <c r="A26" s="1"/>
      <c r="B26" s="13"/>
      <c r="C26" s="13" t="s">
        <v>98</v>
      </c>
      <c r="D26" s="13"/>
      <c r="E26" s="13" t="s">
        <v>61</v>
      </c>
      <c r="F26" s="27">
        <f>SUM('レシピ表'!I26:ZP26)</f>
        <v>0.093</v>
      </c>
      <c r="G26" s="30">
        <v>100.0</v>
      </c>
      <c r="H26" s="31" t="str">
        <f>IFERROR('レシピ表'!$F26/HLOOKUP('レシピ表'!H$1,'必要栄養価表'!$F$4:$X$62,ROW()-1,0)*100,"-")</f>
        <v>-</v>
      </c>
      <c r="I26" s="27" t="str">
        <f>IF(HLOOKUP('レシピ表'!I$2,'原料毎栄養価表'!$F$2:$WJ$62,ROW(),0)*('レシピ表'!I$3/HLOOKUP('レシピ表'!I$2,'原料毎栄養価表'!$F$2:$WJ$62,3,0))&lt;&gt;0, HLOOKUP('レシピ表'!I$2,'原料毎栄養価表'!$F$2:$WJ$62,ROW(),0)*('レシピ表'!I$3/HLOOKUP('レシピ表'!I$2,'原料毎栄養価表'!$F$2:$WJ$62,3,0)),"-")</f>
        <v>-</v>
      </c>
      <c r="J26" s="27" t="str">
        <f>IF(HLOOKUP('レシピ表'!J$2,'原料毎栄養価表'!$F$2:$WJ$62,ROW(),0)*('レシピ表'!J$3/HLOOKUP('レシピ表'!J$2,'原料毎栄養価表'!$F$2:$WJ$62,3,0))&lt;&gt;0, HLOOKUP('レシピ表'!J$2,'原料毎栄養価表'!$F$2:$WJ$62,ROW(),0)*('レシピ表'!J$3/HLOOKUP('レシピ表'!J$2,'原料毎栄養価表'!$F$2:$WJ$62,3,0)),"-")</f>
        <v>-</v>
      </c>
      <c r="K26" s="27" t="str">
        <f>IF(HLOOKUP('レシピ表'!K$2,'原料毎栄養価表'!$F$2:$WJ$62,ROW(),0)*('レシピ表'!K$3/HLOOKUP('レシピ表'!K$2,'原料毎栄養価表'!$F$2:$WJ$62,3,0))&lt;&gt;0, HLOOKUP('レシピ表'!K$2,'原料毎栄養価表'!$F$2:$WJ$62,ROW(),0)*('レシピ表'!K$3/HLOOKUP('レシピ表'!K$2,'原料毎栄養価表'!$F$2:$WJ$62,3,0)),"-")</f>
        <v>-</v>
      </c>
      <c r="L26" s="27">
        <f>IF(HLOOKUP('レシピ表'!L$2,'原料毎栄養価表'!$F$2:$WJ$62,ROW(),0)*('レシピ表'!L$3/HLOOKUP('レシピ表'!L$2,'原料毎栄養価表'!$F$2:$WJ$62,3,0))&lt;&gt;0, HLOOKUP('レシピ表'!L$2,'原料毎栄養価表'!$F$2:$WJ$62,ROW(),0)*('レシピ表'!L$3/HLOOKUP('レシピ表'!L$2,'原料毎栄養価表'!$F$2:$WJ$62,3,0)),"-")</f>
        <v>0.093</v>
      </c>
      <c r="M26" s="27" t="str">
        <f>IF(HLOOKUP('レシピ表'!M$2,'原料毎栄養価表'!$F$2:$WJ$62,ROW(),0)*('レシピ表'!M$3/HLOOKUP('レシピ表'!M$2,'原料毎栄養価表'!$F$2:$WJ$62,3,0))&lt;&gt;0, HLOOKUP('レシピ表'!M$2,'原料毎栄養価表'!$F$2:$WJ$62,ROW(),0)*('レシピ表'!M$3/HLOOKUP('レシピ表'!M$2,'原料毎栄養価表'!$F$2:$WJ$62,3,0)),"-")</f>
        <v>-</v>
      </c>
      <c r="N26" s="27" t="str">
        <f>IF(HLOOKUP('レシピ表'!N$2,'原料毎栄養価表'!$F$2:$WJ$62,ROW(),0)*('レシピ表'!N$3/HLOOKUP('レシピ表'!N$2,'原料毎栄養価表'!$F$2:$WJ$62,3,0))&lt;&gt;0, HLOOKUP('レシピ表'!N$2,'原料毎栄養価表'!$F$2:$WJ$62,ROW(),0)*('レシピ表'!N$3/HLOOKUP('レシピ表'!N$2,'原料毎栄養価表'!$F$2:$WJ$62,3,0)),"-")</f>
        <v>-</v>
      </c>
      <c r="O26" s="27" t="str">
        <f>IF(HLOOKUP('レシピ表'!O$2,'原料毎栄養価表'!$F$2:$WJ$62,ROW(),0)*('レシピ表'!O$3/HLOOKUP('レシピ表'!O$2,'原料毎栄養価表'!$F$2:$WJ$62,3,0))&lt;&gt;0, HLOOKUP('レシピ表'!O$2,'原料毎栄養価表'!$F$2:$WJ$62,ROW(),0)*('レシピ表'!O$3/HLOOKUP('レシピ表'!O$2,'原料毎栄養価表'!$F$2:$WJ$62,3,0)),"-")</f>
        <v>-</v>
      </c>
      <c r="P26" s="27" t="str">
        <f>IF(HLOOKUP('レシピ表'!P$2,'原料毎栄養価表'!$F$2:$WJ$62,ROW(),0)*('レシピ表'!P$3/HLOOKUP('レシピ表'!P$2,'原料毎栄養価表'!$F$2:$WJ$62,3,0))&lt;&gt;0, HLOOKUP('レシピ表'!P$2,'原料毎栄養価表'!$F$2:$WJ$62,ROW(),0)*('レシピ表'!P$3/HLOOKUP('レシピ表'!P$2,'原料毎栄養価表'!$F$2:$WJ$62,3,0)),"-")</f>
        <v>-</v>
      </c>
      <c r="Q26" s="27" t="str">
        <f>IF(HLOOKUP('レシピ表'!Q$2,'原料毎栄養価表'!$F$2:$WJ$62,ROW(),0)*('レシピ表'!Q$3/HLOOKUP('レシピ表'!Q$2,'原料毎栄養価表'!$F$2:$WJ$62,3,0))&lt;&gt;0, HLOOKUP('レシピ表'!Q$2,'原料毎栄養価表'!$F$2:$WJ$62,ROW(),0)*('レシピ表'!Q$3/HLOOKUP('レシピ表'!Q$2,'原料毎栄養価表'!$F$2:$WJ$62,3,0)),"-")</f>
        <v>-</v>
      </c>
      <c r="R26" s="27" t="str">
        <f>IF(HLOOKUP('レシピ表'!R$2,'原料毎栄養価表'!$F$2:$WJ$62,ROW(),0)*('レシピ表'!R$3/HLOOKUP('レシピ表'!R$2,'原料毎栄養価表'!$F$2:$WJ$62,3,0))&lt;&gt;0, HLOOKUP('レシピ表'!R$2,'原料毎栄養価表'!$F$2:$WJ$62,ROW(),0)*('レシピ表'!R$3/HLOOKUP('レシピ表'!R$2,'原料毎栄養価表'!$F$2:$WJ$62,3,0)),"-")</f>
        <v>-</v>
      </c>
      <c r="S26" s="27" t="str">
        <f>IF(HLOOKUP('レシピ表'!S$2,'原料毎栄養価表'!$F$2:$WJ$62,ROW(),0)*('レシピ表'!S$3/HLOOKUP('レシピ表'!S$2,'原料毎栄養価表'!$F$2:$WJ$62,3,0))&lt;&gt;0, HLOOKUP('レシピ表'!S$2,'原料毎栄養価表'!$F$2:$WJ$62,ROW(),0)*('レシピ表'!S$3/HLOOKUP('レシピ表'!S$2,'原料毎栄養価表'!$F$2:$WJ$62,3,0)),"-")</f>
        <v>-</v>
      </c>
      <c r="T26" s="27" t="str">
        <f>IF(HLOOKUP('レシピ表'!T$2,'原料毎栄養価表'!$F$2:$WJ$62,ROW(),0)*('レシピ表'!T$3/HLOOKUP('レシピ表'!T$2,'原料毎栄養価表'!$F$2:$WJ$62,3,0))&lt;&gt;0, HLOOKUP('レシピ表'!T$2,'原料毎栄養価表'!$F$2:$WJ$62,ROW(),0)*('レシピ表'!T$3/HLOOKUP('レシピ表'!T$2,'原料毎栄養価表'!$F$2:$WJ$62,3,0)),"-")</f>
        <v>-</v>
      </c>
      <c r="U26" s="27" t="str">
        <f>IF(HLOOKUP('レシピ表'!U$2,'原料毎栄養価表'!$F$2:$WJ$62,ROW(),0)*('レシピ表'!U$3/HLOOKUP('レシピ表'!U$2,'原料毎栄養価表'!$F$2:$WJ$62,3,0))&lt;&gt;0, HLOOKUP('レシピ表'!U$2,'原料毎栄養価表'!$F$2:$WJ$62,ROW(),0)*('レシピ表'!U$3/HLOOKUP('レシピ表'!U$2,'原料毎栄養価表'!$F$2:$WJ$62,3,0)),"-")</f>
        <v>-</v>
      </c>
      <c r="V26" s="27" t="str">
        <f>IF(HLOOKUP('レシピ表'!V$2,'原料毎栄養価表'!$F$2:$WJ$62,ROW(),0)*('レシピ表'!V$3/HLOOKUP('レシピ表'!V$2,'原料毎栄養価表'!$F$2:$WJ$62,3,0))&lt;&gt;0, HLOOKUP('レシピ表'!V$2,'原料毎栄養価表'!$F$2:$WJ$62,ROW(),0)*('レシピ表'!V$3/HLOOKUP('レシピ表'!V$2,'原料毎栄養価表'!$F$2:$WJ$62,3,0)),"-")</f>
        <v>-</v>
      </c>
      <c r="W26" s="27" t="str">
        <f>IF(HLOOKUP('レシピ表'!W$2,'原料毎栄養価表'!$F$2:$WJ$62,ROW(),0)*('レシピ表'!W$3/HLOOKUP('レシピ表'!W$2,'原料毎栄養価表'!$F$2:$WJ$62,3,0))&lt;&gt;0, HLOOKUP('レシピ表'!W$2,'原料毎栄養価表'!$F$2:$WJ$62,ROW(),0)*('レシピ表'!W$3/HLOOKUP('レシピ表'!W$2,'原料毎栄養価表'!$F$2:$WJ$62,3,0)),"-")</f>
        <v>-</v>
      </c>
      <c r="X26" s="27" t="str">
        <f>IF(HLOOKUP('レシピ表'!X$2,'原料毎栄養価表'!$F$2:$WJ$62,ROW(),0)*('レシピ表'!X$3/HLOOKUP('レシピ表'!X$2,'原料毎栄養価表'!$F$2:$WJ$62,3,0))&lt;&gt;0, HLOOKUP('レシピ表'!X$2,'原料毎栄養価表'!$F$2:$WJ$62,ROW(),0)*('レシピ表'!X$3/HLOOKUP('レシピ表'!X$2,'原料毎栄養価表'!$F$2:$WJ$62,3,0)),"-")</f>
        <v>-</v>
      </c>
      <c r="Y26" s="27" t="str">
        <f>IF(HLOOKUP('レシピ表'!Y$2,'原料毎栄養価表'!$F$2:$WJ$62,ROW(),0)*('レシピ表'!Y$3/HLOOKUP('レシピ表'!Y$2,'原料毎栄養価表'!$F$2:$WJ$62,3,0))&lt;&gt;0, HLOOKUP('レシピ表'!Y$2,'原料毎栄養価表'!$F$2:$WJ$62,ROW(),0)*('レシピ表'!Y$3/HLOOKUP('レシピ表'!Y$2,'原料毎栄養価表'!$F$2:$WJ$62,3,0)),"-")</f>
        <v>-</v>
      </c>
      <c r="Z26" s="27" t="str">
        <f>IF(HLOOKUP('レシピ表'!Z$2,'原料毎栄養価表'!$F$2:$WJ$62,ROW(),0)*('レシピ表'!Z$3/HLOOKUP('レシピ表'!Z$2,'原料毎栄養価表'!$F$2:$WJ$62,3,0))&lt;&gt;0, HLOOKUP('レシピ表'!Z$2,'原料毎栄養価表'!$F$2:$WJ$62,ROW(),0)*('レシピ表'!Z$3/HLOOKUP('レシピ表'!Z$2,'原料毎栄養価表'!$F$2:$WJ$62,3,0)),"-")</f>
        <v>-</v>
      </c>
      <c r="AA26" s="27" t="str">
        <f>IF(HLOOKUP('レシピ表'!AA$2,'原料毎栄養価表'!$F$2:$WJ$62,ROW(),0)*('レシピ表'!AA$3/HLOOKUP('レシピ表'!AA$2,'原料毎栄養価表'!$F$2:$WJ$62,3,0))&lt;&gt;0, HLOOKUP('レシピ表'!AA$2,'原料毎栄養価表'!$F$2:$WJ$62,ROW(),0)*('レシピ表'!AA$3/HLOOKUP('レシピ表'!AA$2,'原料毎栄養価表'!$F$2:$WJ$62,3,0)),"-")</f>
        <v>-</v>
      </c>
      <c r="AB26" s="27" t="str">
        <f>IF(HLOOKUP('レシピ表'!AB$2,'原料毎栄養価表'!$F$2:$WJ$62,ROW(),0)*('レシピ表'!AB$3/HLOOKUP('レシピ表'!AB$2,'原料毎栄養価表'!$F$2:$WJ$62,3,0))&lt;&gt;0, HLOOKUP('レシピ表'!AB$2,'原料毎栄養価表'!$F$2:$WJ$62,ROW(),0)*('レシピ表'!AB$3/HLOOKUP('レシピ表'!AB$2,'原料毎栄養価表'!$F$2:$WJ$62,3,0)),"-")</f>
        <v>-</v>
      </c>
      <c r="AC26" s="27" t="str">
        <f>IF(HLOOKUP('レシピ表'!AC$2,'原料毎栄養価表'!$F$2:$WJ$62,ROW(),0)*('レシピ表'!AC$3/HLOOKUP('レシピ表'!AC$2,'原料毎栄養価表'!$F$2:$WJ$62,3,0))&lt;&gt;0, HLOOKUP('レシピ表'!AC$2,'原料毎栄養価表'!$F$2:$WJ$62,ROW(),0)*('レシピ表'!AC$3/HLOOKUP('レシピ表'!AC$2,'原料毎栄養価表'!$F$2:$WJ$62,3,0)),"-")</f>
        <v>-</v>
      </c>
      <c r="AD26" s="27" t="str">
        <f>IF(HLOOKUP('レシピ表'!AD$2,'原料毎栄養価表'!$F$2:$WJ$62,ROW(),0)*('レシピ表'!AD$3/HLOOKUP('レシピ表'!AD$2,'原料毎栄養価表'!$F$2:$WJ$62,3,0))&lt;&gt;0, HLOOKUP('レシピ表'!AD$2,'原料毎栄養価表'!$F$2:$WJ$62,ROW(),0)*('レシピ表'!AD$3/HLOOKUP('レシピ表'!AD$2,'原料毎栄養価表'!$F$2:$WJ$62,3,0)),"-")</f>
        <v>-</v>
      </c>
      <c r="AE26" s="27" t="str">
        <f>IF(HLOOKUP('レシピ表'!AE$2,'原料毎栄養価表'!$F$2:$WJ$62,ROW(),0)*('レシピ表'!AE$3/HLOOKUP('レシピ表'!AE$2,'原料毎栄養価表'!$F$2:$WJ$62,3,0))&lt;&gt;0, HLOOKUP('レシピ表'!AE$2,'原料毎栄養価表'!$F$2:$WJ$62,ROW(),0)*('レシピ表'!AE$3/HLOOKUP('レシピ表'!AE$2,'原料毎栄養価表'!$F$2:$WJ$62,3,0)),"-")</f>
        <v>-</v>
      </c>
      <c r="AF26" s="27" t="str">
        <f>IF(HLOOKUP('レシピ表'!AF$2,'原料毎栄養価表'!$F$2:$WJ$62,ROW(),0)*('レシピ表'!AF$3/HLOOKUP('レシピ表'!AF$2,'原料毎栄養価表'!$F$2:$WJ$62,3,0))&lt;&gt;0, HLOOKUP('レシピ表'!AF$2,'原料毎栄養価表'!$F$2:$WJ$62,ROW(),0)*('レシピ表'!AF$3/HLOOKUP('レシピ表'!AF$2,'原料毎栄養価表'!$F$2:$WJ$62,3,0)),"-")</f>
        <v>-</v>
      </c>
      <c r="AG26" s="27" t="str">
        <f>IF(HLOOKUP('レシピ表'!AG$2,'原料毎栄養価表'!$F$2:$WJ$62,ROW(),0)*('レシピ表'!AG$3/HLOOKUP('レシピ表'!AG$2,'原料毎栄養価表'!$F$2:$WJ$62,3,0))&lt;&gt;0, HLOOKUP('レシピ表'!AG$2,'原料毎栄養価表'!$F$2:$WJ$62,ROW(),0)*('レシピ表'!AG$3/HLOOKUP('レシピ表'!AG$2,'原料毎栄養価表'!$F$2:$WJ$62,3,0)),"-")</f>
        <v>-</v>
      </c>
      <c r="AH26" s="27" t="str">
        <f>IF(HLOOKUP('レシピ表'!AH$2,'原料毎栄養価表'!$F$2:$WJ$62,ROW(),0)*('レシピ表'!AH$3/HLOOKUP('レシピ表'!AH$2,'原料毎栄養価表'!$F$2:$WJ$62,3,0))&lt;&gt;0, HLOOKUP('レシピ表'!AH$2,'原料毎栄養価表'!$F$2:$WJ$62,ROW(),0)*('レシピ表'!AH$3/HLOOKUP('レシピ表'!AH$2,'原料毎栄養価表'!$F$2:$WJ$62,3,0)),"-")</f>
        <v>-</v>
      </c>
      <c r="AI26" s="27" t="str">
        <f>IF(HLOOKUP('レシピ表'!AI$2,'原料毎栄養価表'!$F$2:$WJ$62,ROW(),0)*('レシピ表'!AI$3/HLOOKUP('レシピ表'!AI$2,'原料毎栄養価表'!$F$2:$WJ$62,3,0))&lt;&gt;0, HLOOKUP('レシピ表'!AI$2,'原料毎栄養価表'!$F$2:$WJ$62,ROW(),0)*('レシピ表'!AI$3/HLOOKUP('レシピ表'!AI$2,'原料毎栄養価表'!$F$2:$WJ$62,3,0)),"-")</f>
        <v>-</v>
      </c>
      <c r="AJ26" s="27" t="str">
        <f>IF(HLOOKUP('レシピ表'!AJ$2,'原料毎栄養価表'!$F$2:$WJ$62,ROW(),0)*('レシピ表'!AJ$3/HLOOKUP('レシピ表'!AJ$2,'原料毎栄養価表'!$F$2:$WJ$62,3,0))&lt;&gt;0, HLOOKUP('レシピ表'!AJ$2,'原料毎栄養価表'!$F$2:$WJ$62,ROW(),0)*('レシピ表'!AJ$3/HLOOKUP('レシピ表'!AJ$2,'原料毎栄養価表'!$F$2:$WJ$62,3,0)),"-")</f>
        <v>-</v>
      </c>
      <c r="AK26" s="27" t="str">
        <f>IF(HLOOKUP('レシピ表'!AK$2,'原料毎栄養価表'!$F$2:$WJ$62,ROW(),0)*('レシピ表'!AK$3/HLOOKUP('レシピ表'!AK$2,'原料毎栄養価表'!$F$2:$WJ$62,3,0))&lt;&gt;0, HLOOKUP('レシピ表'!AK$2,'原料毎栄養価表'!$F$2:$WJ$62,ROW(),0)*('レシピ表'!AK$3/HLOOKUP('レシピ表'!AK$2,'原料毎栄養価表'!$F$2:$WJ$62,3,0)),"-")</f>
        <v>-</v>
      </c>
      <c r="AL26" s="27" t="str">
        <f>IF(HLOOKUP('レシピ表'!AL$2,'原料毎栄養価表'!$F$2:$WJ$62,ROW(),0)*('レシピ表'!AL$3/HLOOKUP('レシピ表'!AL$2,'原料毎栄養価表'!$F$2:$WJ$62,3,0))&lt;&gt;0, HLOOKUP('レシピ表'!AL$2,'原料毎栄養価表'!$F$2:$WJ$62,ROW(),0)*('レシピ表'!AL$3/HLOOKUP('レシピ表'!AL$2,'原料毎栄養価表'!$F$2:$WJ$62,3,0)),"-")</f>
        <v>-</v>
      </c>
      <c r="AM26" s="27" t="str">
        <f>IF(HLOOKUP('レシピ表'!AM$2,'原料毎栄養価表'!$F$2:$WJ$62,ROW(),0)*('レシピ表'!AM$3/HLOOKUP('レシピ表'!AM$2,'原料毎栄養価表'!$F$2:$WJ$62,3,0))&lt;&gt;0, HLOOKUP('レシピ表'!AM$2,'原料毎栄養価表'!$F$2:$WJ$62,ROW(),0)*('レシピ表'!AM$3/HLOOKUP('レシピ表'!AM$2,'原料毎栄養価表'!$F$2:$WJ$62,3,0)),"-")</f>
        <v>-</v>
      </c>
      <c r="AN26" s="27" t="str">
        <f>IF(HLOOKUP('レシピ表'!AN$2,'原料毎栄養価表'!$F$2:$WJ$62,ROW(),0)*('レシピ表'!AN$3/HLOOKUP('レシピ表'!AN$2,'原料毎栄養価表'!$F$2:$WJ$62,3,0))&lt;&gt;0, HLOOKUP('レシピ表'!AN$2,'原料毎栄養価表'!$F$2:$WJ$62,ROW(),0)*('レシピ表'!AN$3/HLOOKUP('レシピ表'!AN$2,'原料毎栄養価表'!$F$2:$WJ$62,3,0)),"-")</f>
        <v>-</v>
      </c>
      <c r="AO26" s="27" t="str">
        <f>IF(HLOOKUP('レシピ表'!AO$2,'原料毎栄養価表'!$F$2:$WJ$62,ROW(),0)*('レシピ表'!AO$3/HLOOKUP('レシピ表'!AO$2,'原料毎栄養価表'!$F$2:$WJ$62,3,0))&lt;&gt;0, HLOOKUP('レシピ表'!AO$2,'原料毎栄養価表'!$F$2:$WJ$62,ROW(),0)*('レシピ表'!AO$3/HLOOKUP('レシピ表'!AO$2,'原料毎栄養価表'!$F$2:$WJ$62,3,0)),"-")</f>
        <v>-</v>
      </c>
      <c r="AP26" s="27" t="str">
        <f>IF(HLOOKUP('レシピ表'!AP$2,'原料毎栄養価表'!$F$2:$WJ$62,ROW(),0)*('レシピ表'!AP$3/HLOOKUP('レシピ表'!AP$2,'原料毎栄養価表'!$F$2:$WJ$62,3,0))&lt;&gt;0, HLOOKUP('レシピ表'!AP$2,'原料毎栄養価表'!$F$2:$WJ$62,ROW(),0)*('レシピ表'!AP$3/HLOOKUP('レシピ表'!AP$2,'原料毎栄養価表'!$F$2:$WJ$62,3,0)),"-")</f>
        <v>-</v>
      </c>
      <c r="AQ26" s="27" t="str">
        <f>IF(HLOOKUP('レシピ表'!AQ$2,'原料毎栄養価表'!$F$2:$WJ$62,ROW(),0)*('レシピ表'!AQ$3/HLOOKUP('レシピ表'!AQ$2,'原料毎栄養価表'!$F$2:$WJ$62,3,0))&lt;&gt;0, HLOOKUP('レシピ表'!AQ$2,'原料毎栄養価表'!$F$2:$WJ$62,ROW(),0)*('レシピ表'!AQ$3/HLOOKUP('レシピ表'!AQ$2,'原料毎栄養価表'!$F$2:$WJ$62,3,0)),"-")</f>
        <v>-</v>
      </c>
      <c r="AR26" s="27" t="str">
        <f>IF(HLOOKUP('レシピ表'!AR$2,'原料毎栄養価表'!$F$2:$WJ$62,ROW(),0)*('レシピ表'!AR$3/HLOOKUP('レシピ表'!AR$2,'原料毎栄養価表'!$F$2:$WJ$62,3,0))&lt;&gt;0, HLOOKUP('レシピ表'!AR$2,'原料毎栄養価表'!$F$2:$WJ$62,ROW(),0)*('レシピ表'!AR$3/HLOOKUP('レシピ表'!AR$2,'原料毎栄養価表'!$F$2:$WJ$62,3,0)),"-")</f>
        <v>-</v>
      </c>
      <c r="AS26" s="27" t="str">
        <f>IF(HLOOKUP('レシピ表'!AS$2,'原料毎栄養価表'!$F$2:$WJ$62,ROW(),0)*('レシピ表'!AS$3/HLOOKUP('レシピ表'!AS$2,'原料毎栄養価表'!$F$2:$WJ$62,3,0))&lt;&gt;0, HLOOKUP('レシピ表'!AS$2,'原料毎栄養価表'!$F$2:$WJ$62,ROW(),0)*('レシピ表'!AS$3/HLOOKUP('レシピ表'!AS$2,'原料毎栄養価表'!$F$2:$WJ$62,3,0)),"-")</f>
        <v>-</v>
      </c>
      <c r="AT26" s="27" t="str">
        <f>IF(HLOOKUP('レシピ表'!AT$2,'原料毎栄養価表'!$F$2:$WJ$62,ROW(),0)*('レシピ表'!AT$3/HLOOKUP('レシピ表'!AT$2,'原料毎栄養価表'!$F$2:$WJ$62,3,0))&lt;&gt;0, HLOOKUP('レシピ表'!AT$2,'原料毎栄養価表'!$F$2:$WJ$62,ROW(),0)*('レシピ表'!AT$3/HLOOKUP('レシピ表'!AT$2,'原料毎栄養価表'!$F$2:$WJ$62,3,0)),"-")</f>
        <v>-</v>
      </c>
    </row>
    <row r="27" ht="13.5" hidden="1" customHeight="1">
      <c r="A27" s="1"/>
      <c r="B27" s="13"/>
      <c r="C27" s="13" t="s">
        <v>99</v>
      </c>
      <c r="D27" s="13"/>
      <c r="E27" s="13" t="s">
        <v>61</v>
      </c>
      <c r="F27" s="27">
        <f>SUM('レシピ表'!I27:ZP27)</f>
        <v>0.046</v>
      </c>
      <c r="G27" s="30">
        <v>100.0</v>
      </c>
      <c r="H27" s="31" t="str">
        <f>IFERROR('レシピ表'!$F27/HLOOKUP('レシピ表'!H$1,'必要栄養価表'!$F$4:$X$62,ROW()-1,0)*100,"-")</f>
        <v>-</v>
      </c>
      <c r="I27" s="27" t="str">
        <f>IF(HLOOKUP('レシピ表'!I$2,'原料毎栄養価表'!$F$2:$WJ$62,ROW(),0)*('レシピ表'!I$3/HLOOKUP('レシピ表'!I$2,'原料毎栄養価表'!$F$2:$WJ$62,3,0))&lt;&gt;0, HLOOKUP('レシピ表'!I$2,'原料毎栄養価表'!$F$2:$WJ$62,ROW(),0)*('レシピ表'!I$3/HLOOKUP('レシピ表'!I$2,'原料毎栄養価表'!$F$2:$WJ$62,3,0)),"-")</f>
        <v>-</v>
      </c>
      <c r="J27" s="27" t="str">
        <f>IF(HLOOKUP('レシピ表'!J$2,'原料毎栄養価表'!$F$2:$WJ$62,ROW(),0)*('レシピ表'!J$3/HLOOKUP('レシピ表'!J$2,'原料毎栄養価表'!$F$2:$WJ$62,3,0))&lt;&gt;0, HLOOKUP('レシピ表'!J$2,'原料毎栄養価表'!$F$2:$WJ$62,ROW(),0)*('レシピ表'!J$3/HLOOKUP('レシピ表'!J$2,'原料毎栄養価表'!$F$2:$WJ$62,3,0)),"-")</f>
        <v>-</v>
      </c>
      <c r="K27" s="27" t="str">
        <f>IF(HLOOKUP('レシピ表'!K$2,'原料毎栄養価表'!$F$2:$WJ$62,ROW(),0)*('レシピ表'!K$3/HLOOKUP('レシピ表'!K$2,'原料毎栄養価表'!$F$2:$WJ$62,3,0))&lt;&gt;0, HLOOKUP('レシピ表'!K$2,'原料毎栄養価表'!$F$2:$WJ$62,ROW(),0)*('レシピ表'!K$3/HLOOKUP('レシピ表'!K$2,'原料毎栄養価表'!$F$2:$WJ$62,3,0)),"-")</f>
        <v>-</v>
      </c>
      <c r="L27" s="27">
        <f>IF(HLOOKUP('レシピ表'!L$2,'原料毎栄養価表'!$F$2:$WJ$62,ROW(),0)*('レシピ表'!L$3/HLOOKUP('レシピ表'!L$2,'原料毎栄養価表'!$F$2:$WJ$62,3,0))&lt;&gt;0, HLOOKUP('レシピ表'!L$2,'原料毎栄養価表'!$F$2:$WJ$62,ROW(),0)*('レシピ表'!L$3/HLOOKUP('レシピ表'!L$2,'原料毎栄養価表'!$F$2:$WJ$62,3,0)),"-")</f>
        <v>0.046</v>
      </c>
      <c r="M27" s="27" t="str">
        <f>IF(HLOOKUP('レシピ表'!M$2,'原料毎栄養価表'!$F$2:$WJ$62,ROW(),0)*('レシピ表'!M$3/HLOOKUP('レシピ表'!M$2,'原料毎栄養価表'!$F$2:$WJ$62,3,0))&lt;&gt;0, HLOOKUP('レシピ表'!M$2,'原料毎栄養価表'!$F$2:$WJ$62,ROW(),0)*('レシピ表'!M$3/HLOOKUP('レシピ表'!M$2,'原料毎栄養価表'!$F$2:$WJ$62,3,0)),"-")</f>
        <v>-</v>
      </c>
      <c r="N27" s="27" t="str">
        <f>IF(HLOOKUP('レシピ表'!N$2,'原料毎栄養価表'!$F$2:$WJ$62,ROW(),0)*('レシピ表'!N$3/HLOOKUP('レシピ表'!N$2,'原料毎栄養価表'!$F$2:$WJ$62,3,0))&lt;&gt;0, HLOOKUP('レシピ表'!N$2,'原料毎栄養価表'!$F$2:$WJ$62,ROW(),0)*('レシピ表'!N$3/HLOOKUP('レシピ表'!N$2,'原料毎栄養価表'!$F$2:$WJ$62,3,0)),"-")</f>
        <v>-</v>
      </c>
      <c r="O27" s="27" t="str">
        <f>IF(HLOOKUP('レシピ表'!O$2,'原料毎栄養価表'!$F$2:$WJ$62,ROW(),0)*('レシピ表'!O$3/HLOOKUP('レシピ表'!O$2,'原料毎栄養価表'!$F$2:$WJ$62,3,0))&lt;&gt;0, HLOOKUP('レシピ表'!O$2,'原料毎栄養価表'!$F$2:$WJ$62,ROW(),0)*('レシピ表'!O$3/HLOOKUP('レシピ表'!O$2,'原料毎栄養価表'!$F$2:$WJ$62,3,0)),"-")</f>
        <v>-</v>
      </c>
      <c r="P27" s="27" t="str">
        <f>IF(HLOOKUP('レシピ表'!P$2,'原料毎栄養価表'!$F$2:$WJ$62,ROW(),0)*('レシピ表'!P$3/HLOOKUP('レシピ表'!P$2,'原料毎栄養価表'!$F$2:$WJ$62,3,0))&lt;&gt;0, HLOOKUP('レシピ表'!P$2,'原料毎栄養価表'!$F$2:$WJ$62,ROW(),0)*('レシピ表'!P$3/HLOOKUP('レシピ表'!P$2,'原料毎栄養価表'!$F$2:$WJ$62,3,0)),"-")</f>
        <v>-</v>
      </c>
      <c r="Q27" s="27" t="str">
        <f>IF(HLOOKUP('レシピ表'!Q$2,'原料毎栄養価表'!$F$2:$WJ$62,ROW(),0)*('レシピ表'!Q$3/HLOOKUP('レシピ表'!Q$2,'原料毎栄養価表'!$F$2:$WJ$62,3,0))&lt;&gt;0, HLOOKUP('レシピ表'!Q$2,'原料毎栄養価表'!$F$2:$WJ$62,ROW(),0)*('レシピ表'!Q$3/HLOOKUP('レシピ表'!Q$2,'原料毎栄養価表'!$F$2:$WJ$62,3,0)),"-")</f>
        <v>-</v>
      </c>
      <c r="R27" s="27" t="str">
        <f>IF(HLOOKUP('レシピ表'!R$2,'原料毎栄養価表'!$F$2:$WJ$62,ROW(),0)*('レシピ表'!R$3/HLOOKUP('レシピ表'!R$2,'原料毎栄養価表'!$F$2:$WJ$62,3,0))&lt;&gt;0, HLOOKUP('レシピ表'!R$2,'原料毎栄養価表'!$F$2:$WJ$62,ROW(),0)*('レシピ表'!R$3/HLOOKUP('レシピ表'!R$2,'原料毎栄養価表'!$F$2:$WJ$62,3,0)),"-")</f>
        <v>-</v>
      </c>
      <c r="S27" s="27" t="str">
        <f>IF(HLOOKUP('レシピ表'!S$2,'原料毎栄養価表'!$F$2:$WJ$62,ROW(),0)*('レシピ表'!S$3/HLOOKUP('レシピ表'!S$2,'原料毎栄養価表'!$F$2:$WJ$62,3,0))&lt;&gt;0, HLOOKUP('レシピ表'!S$2,'原料毎栄養価表'!$F$2:$WJ$62,ROW(),0)*('レシピ表'!S$3/HLOOKUP('レシピ表'!S$2,'原料毎栄養価表'!$F$2:$WJ$62,3,0)),"-")</f>
        <v>-</v>
      </c>
      <c r="T27" s="27" t="str">
        <f>IF(HLOOKUP('レシピ表'!T$2,'原料毎栄養価表'!$F$2:$WJ$62,ROW(),0)*('レシピ表'!T$3/HLOOKUP('レシピ表'!T$2,'原料毎栄養価表'!$F$2:$WJ$62,3,0))&lt;&gt;0, HLOOKUP('レシピ表'!T$2,'原料毎栄養価表'!$F$2:$WJ$62,ROW(),0)*('レシピ表'!T$3/HLOOKUP('レシピ表'!T$2,'原料毎栄養価表'!$F$2:$WJ$62,3,0)),"-")</f>
        <v>-</v>
      </c>
      <c r="U27" s="27" t="str">
        <f>IF(HLOOKUP('レシピ表'!U$2,'原料毎栄養価表'!$F$2:$WJ$62,ROW(),0)*('レシピ表'!U$3/HLOOKUP('レシピ表'!U$2,'原料毎栄養価表'!$F$2:$WJ$62,3,0))&lt;&gt;0, HLOOKUP('レシピ表'!U$2,'原料毎栄養価表'!$F$2:$WJ$62,ROW(),0)*('レシピ表'!U$3/HLOOKUP('レシピ表'!U$2,'原料毎栄養価表'!$F$2:$WJ$62,3,0)),"-")</f>
        <v>-</v>
      </c>
      <c r="V27" s="27" t="str">
        <f>IF(HLOOKUP('レシピ表'!V$2,'原料毎栄養価表'!$F$2:$WJ$62,ROW(),0)*('レシピ表'!V$3/HLOOKUP('レシピ表'!V$2,'原料毎栄養価表'!$F$2:$WJ$62,3,0))&lt;&gt;0, HLOOKUP('レシピ表'!V$2,'原料毎栄養価表'!$F$2:$WJ$62,ROW(),0)*('レシピ表'!V$3/HLOOKUP('レシピ表'!V$2,'原料毎栄養価表'!$F$2:$WJ$62,3,0)),"-")</f>
        <v>-</v>
      </c>
      <c r="W27" s="27" t="str">
        <f>IF(HLOOKUP('レシピ表'!W$2,'原料毎栄養価表'!$F$2:$WJ$62,ROW(),0)*('レシピ表'!W$3/HLOOKUP('レシピ表'!W$2,'原料毎栄養価表'!$F$2:$WJ$62,3,0))&lt;&gt;0, HLOOKUP('レシピ表'!W$2,'原料毎栄養価表'!$F$2:$WJ$62,ROW(),0)*('レシピ表'!W$3/HLOOKUP('レシピ表'!W$2,'原料毎栄養価表'!$F$2:$WJ$62,3,0)),"-")</f>
        <v>-</v>
      </c>
      <c r="X27" s="27" t="str">
        <f>IF(HLOOKUP('レシピ表'!X$2,'原料毎栄養価表'!$F$2:$WJ$62,ROW(),0)*('レシピ表'!X$3/HLOOKUP('レシピ表'!X$2,'原料毎栄養価表'!$F$2:$WJ$62,3,0))&lt;&gt;0, HLOOKUP('レシピ表'!X$2,'原料毎栄養価表'!$F$2:$WJ$62,ROW(),0)*('レシピ表'!X$3/HLOOKUP('レシピ表'!X$2,'原料毎栄養価表'!$F$2:$WJ$62,3,0)),"-")</f>
        <v>-</v>
      </c>
      <c r="Y27" s="27" t="str">
        <f>IF(HLOOKUP('レシピ表'!Y$2,'原料毎栄養価表'!$F$2:$WJ$62,ROW(),0)*('レシピ表'!Y$3/HLOOKUP('レシピ表'!Y$2,'原料毎栄養価表'!$F$2:$WJ$62,3,0))&lt;&gt;0, HLOOKUP('レシピ表'!Y$2,'原料毎栄養価表'!$F$2:$WJ$62,ROW(),0)*('レシピ表'!Y$3/HLOOKUP('レシピ表'!Y$2,'原料毎栄養価表'!$F$2:$WJ$62,3,0)),"-")</f>
        <v>-</v>
      </c>
      <c r="Z27" s="27" t="str">
        <f>IF(HLOOKUP('レシピ表'!Z$2,'原料毎栄養価表'!$F$2:$WJ$62,ROW(),0)*('レシピ表'!Z$3/HLOOKUP('レシピ表'!Z$2,'原料毎栄養価表'!$F$2:$WJ$62,3,0))&lt;&gt;0, HLOOKUP('レシピ表'!Z$2,'原料毎栄養価表'!$F$2:$WJ$62,ROW(),0)*('レシピ表'!Z$3/HLOOKUP('レシピ表'!Z$2,'原料毎栄養価表'!$F$2:$WJ$62,3,0)),"-")</f>
        <v>-</v>
      </c>
      <c r="AA27" s="27" t="str">
        <f>IF(HLOOKUP('レシピ表'!AA$2,'原料毎栄養価表'!$F$2:$WJ$62,ROW(),0)*('レシピ表'!AA$3/HLOOKUP('レシピ表'!AA$2,'原料毎栄養価表'!$F$2:$WJ$62,3,0))&lt;&gt;0, HLOOKUP('レシピ表'!AA$2,'原料毎栄養価表'!$F$2:$WJ$62,ROW(),0)*('レシピ表'!AA$3/HLOOKUP('レシピ表'!AA$2,'原料毎栄養価表'!$F$2:$WJ$62,3,0)),"-")</f>
        <v>-</v>
      </c>
      <c r="AB27" s="27" t="str">
        <f>IF(HLOOKUP('レシピ表'!AB$2,'原料毎栄養価表'!$F$2:$WJ$62,ROW(),0)*('レシピ表'!AB$3/HLOOKUP('レシピ表'!AB$2,'原料毎栄養価表'!$F$2:$WJ$62,3,0))&lt;&gt;0, HLOOKUP('レシピ表'!AB$2,'原料毎栄養価表'!$F$2:$WJ$62,ROW(),0)*('レシピ表'!AB$3/HLOOKUP('レシピ表'!AB$2,'原料毎栄養価表'!$F$2:$WJ$62,3,0)),"-")</f>
        <v>-</v>
      </c>
      <c r="AC27" s="27" t="str">
        <f>IF(HLOOKUP('レシピ表'!AC$2,'原料毎栄養価表'!$F$2:$WJ$62,ROW(),0)*('レシピ表'!AC$3/HLOOKUP('レシピ表'!AC$2,'原料毎栄養価表'!$F$2:$WJ$62,3,0))&lt;&gt;0, HLOOKUP('レシピ表'!AC$2,'原料毎栄養価表'!$F$2:$WJ$62,ROW(),0)*('レシピ表'!AC$3/HLOOKUP('レシピ表'!AC$2,'原料毎栄養価表'!$F$2:$WJ$62,3,0)),"-")</f>
        <v>-</v>
      </c>
      <c r="AD27" s="27" t="str">
        <f>IF(HLOOKUP('レシピ表'!AD$2,'原料毎栄養価表'!$F$2:$WJ$62,ROW(),0)*('レシピ表'!AD$3/HLOOKUP('レシピ表'!AD$2,'原料毎栄養価表'!$F$2:$WJ$62,3,0))&lt;&gt;0, HLOOKUP('レシピ表'!AD$2,'原料毎栄養価表'!$F$2:$WJ$62,ROW(),0)*('レシピ表'!AD$3/HLOOKUP('レシピ表'!AD$2,'原料毎栄養価表'!$F$2:$WJ$62,3,0)),"-")</f>
        <v>-</v>
      </c>
      <c r="AE27" s="27" t="str">
        <f>IF(HLOOKUP('レシピ表'!AE$2,'原料毎栄養価表'!$F$2:$WJ$62,ROW(),0)*('レシピ表'!AE$3/HLOOKUP('レシピ表'!AE$2,'原料毎栄養価表'!$F$2:$WJ$62,3,0))&lt;&gt;0, HLOOKUP('レシピ表'!AE$2,'原料毎栄養価表'!$F$2:$WJ$62,ROW(),0)*('レシピ表'!AE$3/HLOOKUP('レシピ表'!AE$2,'原料毎栄養価表'!$F$2:$WJ$62,3,0)),"-")</f>
        <v>-</v>
      </c>
      <c r="AF27" s="27" t="str">
        <f>IF(HLOOKUP('レシピ表'!AF$2,'原料毎栄養価表'!$F$2:$WJ$62,ROW(),0)*('レシピ表'!AF$3/HLOOKUP('レシピ表'!AF$2,'原料毎栄養価表'!$F$2:$WJ$62,3,0))&lt;&gt;0, HLOOKUP('レシピ表'!AF$2,'原料毎栄養価表'!$F$2:$WJ$62,ROW(),0)*('レシピ表'!AF$3/HLOOKUP('レシピ表'!AF$2,'原料毎栄養価表'!$F$2:$WJ$62,3,0)),"-")</f>
        <v>-</v>
      </c>
      <c r="AG27" s="27" t="str">
        <f>IF(HLOOKUP('レシピ表'!AG$2,'原料毎栄養価表'!$F$2:$WJ$62,ROW(),0)*('レシピ表'!AG$3/HLOOKUP('レシピ表'!AG$2,'原料毎栄養価表'!$F$2:$WJ$62,3,0))&lt;&gt;0, HLOOKUP('レシピ表'!AG$2,'原料毎栄養価表'!$F$2:$WJ$62,ROW(),0)*('レシピ表'!AG$3/HLOOKUP('レシピ表'!AG$2,'原料毎栄養価表'!$F$2:$WJ$62,3,0)),"-")</f>
        <v>-</v>
      </c>
      <c r="AH27" s="27" t="str">
        <f>IF(HLOOKUP('レシピ表'!AH$2,'原料毎栄養価表'!$F$2:$WJ$62,ROW(),0)*('レシピ表'!AH$3/HLOOKUP('レシピ表'!AH$2,'原料毎栄養価表'!$F$2:$WJ$62,3,0))&lt;&gt;0, HLOOKUP('レシピ表'!AH$2,'原料毎栄養価表'!$F$2:$WJ$62,ROW(),0)*('レシピ表'!AH$3/HLOOKUP('レシピ表'!AH$2,'原料毎栄養価表'!$F$2:$WJ$62,3,0)),"-")</f>
        <v>-</v>
      </c>
      <c r="AI27" s="27" t="str">
        <f>IF(HLOOKUP('レシピ表'!AI$2,'原料毎栄養価表'!$F$2:$WJ$62,ROW(),0)*('レシピ表'!AI$3/HLOOKUP('レシピ表'!AI$2,'原料毎栄養価表'!$F$2:$WJ$62,3,0))&lt;&gt;0, HLOOKUP('レシピ表'!AI$2,'原料毎栄養価表'!$F$2:$WJ$62,ROW(),0)*('レシピ表'!AI$3/HLOOKUP('レシピ表'!AI$2,'原料毎栄養価表'!$F$2:$WJ$62,3,0)),"-")</f>
        <v>-</v>
      </c>
      <c r="AJ27" s="27" t="str">
        <f>IF(HLOOKUP('レシピ表'!AJ$2,'原料毎栄養価表'!$F$2:$WJ$62,ROW(),0)*('レシピ表'!AJ$3/HLOOKUP('レシピ表'!AJ$2,'原料毎栄養価表'!$F$2:$WJ$62,3,0))&lt;&gt;0, HLOOKUP('レシピ表'!AJ$2,'原料毎栄養価表'!$F$2:$WJ$62,ROW(),0)*('レシピ表'!AJ$3/HLOOKUP('レシピ表'!AJ$2,'原料毎栄養価表'!$F$2:$WJ$62,3,0)),"-")</f>
        <v>-</v>
      </c>
      <c r="AK27" s="27" t="str">
        <f>IF(HLOOKUP('レシピ表'!AK$2,'原料毎栄養価表'!$F$2:$WJ$62,ROW(),0)*('レシピ表'!AK$3/HLOOKUP('レシピ表'!AK$2,'原料毎栄養価表'!$F$2:$WJ$62,3,0))&lt;&gt;0, HLOOKUP('レシピ表'!AK$2,'原料毎栄養価表'!$F$2:$WJ$62,ROW(),0)*('レシピ表'!AK$3/HLOOKUP('レシピ表'!AK$2,'原料毎栄養価表'!$F$2:$WJ$62,3,0)),"-")</f>
        <v>-</v>
      </c>
      <c r="AL27" s="27" t="str">
        <f>IF(HLOOKUP('レシピ表'!AL$2,'原料毎栄養価表'!$F$2:$WJ$62,ROW(),0)*('レシピ表'!AL$3/HLOOKUP('レシピ表'!AL$2,'原料毎栄養価表'!$F$2:$WJ$62,3,0))&lt;&gt;0, HLOOKUP('レシピ表'!AL$2,'原料毎栄養価表'!$F$2:$WJ$62,ROW(),0)*('レシピ表'!AL$3/HLOOKUP('レシピ表'!AL$2,'原料毎栄養価表'!$F$2:$WJ$62,3,0)),"-")</f>
        <v>-</v>
      </c>
      <c r="AM27" s="27" t="str">
        <f>IF(HLOOKUP('レシピ表'!AM$2,'原料毎栄養価表'!$F$2:$WJ$62,ROW(),0)*('レシピ表'!AM$3/HLOOKUP('レシピ表'!AM$2,'原料毎栄養価表'!$F$2:$WJ$62,3,0))&lt;&gt;0, HLOOKUP('レシピ表'!AM$2,'原料毎栄養価表'!$F$2:$WJ$62,ROW(),0)*('レシピ表'!AM$3/HLOOKUP('レシピ表'!AM$2,'原料毎栄養価表'!$F$2:$WJ$62,3,0)),"-")</f>
        <v>-</v>
      </c>
      <c r="AN27" s="27" t="str">
        <f>IF(HLOOKUP('レシピ表'!AN$2,'原料毎栄養価表'!$F$2:$WJ$62,ROW(),0)*('レシピ表'!AN$3/HLOOKUP('レシピ表'!AN$2,'原料毎栄養価表'!$F$2:$WJ$62,3,0))&lt;&gt;0, HLOOKUP('レシピ表'!AN$2,'原料毎栄養価表'!$F$2:$WJ$62,ROW(),0)*('レシピ表'!AN$3/HLOOKUP('レシピ表'!AN$2,'原料毎栄養価表'!$F$2:$WJ$62,3,0)),"-")</f>
        <v>-</v>
      </c>
      <c r="AO27" s="27" t="str">
        <f>IF(HLOOKUP('レシピ表'!AO$2,'原料毎栄養価表'!$F$2:$WJ$62,ROW(),0)*('レシピ表'!AO$3/HLOOKUP('レシピ表'!AO$2,'原料毎栄養価表'!$F$2:$WJ$62,3,0))&lt;&gt;0, HLOOKUP('レシピ表'!AO$2,'原料毎栄養価表'!$F$2:$WJ$62,ROW(),0)*('レシピ表'!AO$3/HLOOKUP('レシピ表'!AO$2,'原料毎栄養価表'!$F$2:$WJ$62,3,0)),"-")</f>
        <v>-</v>
      </c>
      <c r="AP27" s="27" t="str">
        <f>IF(HLOOKUP('レシピ表'!AP$2,'原料毎栄養価表'!$F$2:$WJ$62,ROW(),0)*('レシピ表'!AP$3/HLOOKUP('レシピ表'!AP$2,'原料毎栄養価表'!$F$2:$WJ$62,3,0))&lt;&gt;0, HLOOKUP('レシピ表'!AP$2,'原料毎栄養価表'!$F$2:$WJ$62,ROW(),0)*('レシピ表'!AP$3/HLOOKUP('レシピ表'!AP$2,'原料毎栄養価表'!$F$2:$WJ$62,3,0)),"-")</f>
        <v>-</v>
      </c>
      <c r="AQ27" s="27" t="str">
        <f>IF(HLOOKUP('レシピ表'!AQ$2,'原料毎栄養価表'!$F$2:$WJ$62,ROW(),0)*('レシピ表'!AQ$3/HLOOKUP('レシピ表'!AQ$2,'原料毎栄養価表'!$F$2:$WJ$62,3,0))&lt;&gt;0, HLOOKUP('レシピ表'!AQ$2,'原料毎栄養価表'!$F$2:$WJ$62,ROW(),0)*('レシピ表'!AQ$3/HLOOKUP('レシピ表'!AQ$2,'原料毎栄養価表'!$F$2:$WJ$62,3,0)),"-")</f>
        <v>-</v>
      </c>
      <c r="AR27" s="27" t="str">
        <f>IF(HLOOKUP('レシピ表'!AR$2,'原料毎栄養価表'!$F$2:$WJ$62,ROW(),0)*('レシピ表'!AR$3/HLOOKUP('レシピ表'!AR$2,'原料毎栄養価表'!$F$2:$WJ$62,3,0))&lt;&gt;0, HLOOKUP('レシピ表'!AR$2,'原料毎栄養価表'!$F$2:$WJ$62,ROW(),0)*('レシピ表'!AR$3/HLOOKUP('レシピ表'!AR$2,'原料毎栄養価表'!$F$2:$WJ$62,3,0)),"-")</f>
        <v>-</v>
      </c>
      <c r="AS27" s="27" t="str">
        <f>IF(HLOOKUP('レシピ表'!AS$2,'原料毎栄養価表'!$F$2:$WJ$62,ROW(),0)*('レシピ表'!AS$3/HLOOKUP('レシピ表'!AS$2,'原料毎栄養価表'!$F$2:$WJ$62,3,0))&lt;&gt;0, HLOOKUP('レシピ表'!AS$2,'原料毎栄養価表'!$F$2:$WJ$62,ROW(),0)*('レシピ表'!AS$3/HLOOKUP('レシピ表'!AS$2,'原料毎栄養価表'!$F$2:$WJ$62,3,0)),"-")</f>
        <v>-</v>
      </c>
      <c r="AT27" s="27" t="str">
        <f>IF(HLOOKUP('レシピ表'!AT$2,'原料毎栄養価表'!$F$2:$WJ$62,ROW(),0)*('レシピ表'!AT$3/HLOOKUP('レシピ表'!AT$2,'原料毎栄養価表'!$F$2:$WJ$62,3,0))&lt;&gt;0, HLOOKUP('レシピ表'!AT$2,'原料毎栄養価表'!$F$2:$WJ$62,ROW(),0)*('レシピ表'!AT$3/HLOOKUP('レシピ表'!AT$2,'原料毎栄養価表'!$F$2:$WJ$62,3,0)),"-")</f>
        <v>-</v>
      </c>
    </row>
    <row r="28" ht="13.5" hidden="1" customHeight="1">
      <c r="A28" s="1"/>
      <c r="B28" s="13"/>
      <c r="C28" s="13" t="s">
        <v>100</v>
      </c>
      <c r="D28" s="13"/>
      <c r="E28" s="13" t="s">
        <v>61</v>
      </c>
      <c r="F28" s="27">
        <f>SUM('レシピ表'!I28:ZP28)</f>
        <v>0</v>
      </c>
      <c r="G28" s="30">
        <v>100.0</v>
      </c>
      <c r="H28" s="31" t="str">
        <f>IFERROR('レシピ表'!$F28/HLOOKUP('レシピ表'!H$1,'必要栄養価表'!$F$4:$X$62,ROW()-1,0)*100,"-")</f>
        <v>-</v>
      </c>
      <c r="I28" s="27" t="str">
        <f>IF(HLOOKUP('レシピ表'!I$2,'原料毎栄養価表'!$F$2:$WJ$62,ROW(),0)*('レシピ表'!I$3/HLOOKUP('レシピ表'!I$2,'原料毎栄養価表'!$F$2:$WJ$62,3,0))&lt;&gt;0, HLOOKUP('レシピ表'!I$2,'原料毎栄養価表'!$F$2:$WJ$62,ROW(),0)*('レシピ表'!I$3/HLOOKUP('レシピ表'!I$2,'原料毎栄養価表'!$F$2:$WJ$62,3,0)),"-")</f>
        <v>-</v>
      </c>
      <c r="J28" s="27" t="str">
        <f>IF(HLOOKUP('レシピ表'!J$2,'原料毎栄養価表'!$F$2:$WJ$62,ROW(),0)*('レシピ表'!J$3/HLOOKUP('レシピ表'!J$2,'原料毎栄養価表'!$F$2:$WJ$62,3,0))&lt;&gt;0, HLOOKUP('レシピ表'!J$2,'原料毎栄養価表'!$F$2:$WJ$62,ROW(),0)*('レシピ表'!J$3/HLOOKUP('レシピ表'!J$2,'原料毎栄養価表'!$F$2:$WJ$62,3,0)),"-")</f>
        <v>-</v>
      </c>
      <c r="K28" s="27" t="str">
        <f>IF(HLOOKUP('レシピ表'!K$2,'原料毎栄養価表'!$F$2:$WJ$62,ROW(),0)*('レシピ表'!K$3/HLOOKUP('レシピ表'!K$2,'原料毎栄養価表'!$F$2:$WJ$62,3,0))&lt;&gt;0, HLOOKUP('レシピ表'!K$2,'原料毎栄養価表'!$F$2:$WJ$62,ROW(),0)*('レシピ表'!K$3/HLOOKUP('レシピ表'!K$2,'原料毎栄養価表'!$F$2:$WJ$62,3,0)),"-")</f>
        <v>-</v>
      </c>
      <c r="L28" s="27" t="str">
        <f>IF(HLOOKUP('レシピ表'!L$2,'原料毎栄養価表'!$F$2:$WJ$62,ROW(),0)*('レシピ表'!L$3/HLOOKUP('レシピ表'!L$2,'原料毎栄養価表'!$F$2:$WJ$62,3,0))&lt;&gt;0, HLOOKUP('レシピ表'!L$2,'原料毎栄養価表'!$F$2:$WJ$62,ROW(),0)*('レシピ表'!L$3/HLOOKUP('レシピ表'!L$2,'原料毎栄養価表'!$F$2:$WJ$62,3,0)),"-")</f>
        <v>-</v>
      </c>
      <c r="M28" s="27" t="str">
        <f>IF(HLOOKUP('レシピ表'!M$2,'原料毎栄養価表'!$F$2:$WJ$62,ROW(),0)*('レシピ表'!M$3/HLOOKUP('レシピ表'!M$2,'原料毎栄養価表'!$F$2:$WJ$62,3,0))&lt;&gt;0, HLOOKUP('レシピ表'!M$2,'原料毎栄養価表'!$F$2:$WJ$62,ROW(),0)*('レシピ表'!M$3/HLOOKUP('レシピ表'!M$2,'原料毎栄養価表'!$F$2:$WJ$62,3,0)),"-")</f>
        <v>-</v>
      </c>
      <c r="N28" s="27" t="str">
        <f>IF(HLOOKUP('レシピ表'!N$2,'原料毎栄養価表'!$F$2:$WJ$62,ROW(),0)*('レシピ表'!N$3/HLOOKUP('レシピ表'!N$2,'原料毎栄養価表'!$F$2:$WJ$62,3,0))&lt;&gt;0, HLOOKUP('レシピ表'!N$2,'原料毎栄養価表'!$F$2:$WJ$62,ROW(),0)*('レシピ表'!N$3/HLOOKUP('レシピ表'!N$2,'原料毎栄養価表'!$F$2:$WJ$62,3,0)),"-")</f>
        <v>-</v>
      </c>
      <c r="O28" s="27" t="str">
        <f>IF(HLOOKUP('レシピ表'!O$2,'原料毎栄養価表'!$F$2:$WJ$62,ROW(),0)*('レシピ表'!O$3/HLOOKUP('レシピ表'!O$2,'原料毎栄養価表'!$F$2:$WJ$62,3,0))&lt;&gt;0, HLOOKUP('レシピ表'!O$2,'原料毎栄養価表'!$F$2:$WJ$62,ROW(),0)*('レシピ表'!O$3/HLOOKUP('レシピ表'!O$2,'原料毎栄養価表'!$F$2:$WJ$62,3,0)),"-")</f>
        <v>-</v>
      </c>
      <c r="P28" s="27" t="str">
        <f>IF(HLOOKUP('レシピ表'!P$2,'原料毎栄養価表'!$F$2:$WJ$62,ROW(),0)*('レシピ表'!P$3/HLOOKUP('レシピ表'!P$2,'原料毎栄養価表'!$F$2:$WJ$62,3,0))&lt;&gt;0, HLOOKUP('レシピ表'!P$2,'原料毎栄養価表'!$F$2:$WJ$62,ROW(),0)*('レシピ表'!P$3/HLOOKUP('レシピ表'!P$2,'原料毎栄養価表'!$F$2:$WJ$62,3,0)),"-")</f>
        <v>-</v>
      </c>
      <c r="Q28" s="27" t="str">
        <f>IF(HLOOKUP('レシピ表'!Q$2,'原料毎栄養価表'!$F$2:$WJ$62,ROW(),0)*('レシピ表'!Q$3/HLOOKUP('レシピ表'!Q$2,'原料毎栄養価表'!$F$2:$WJ$62,3,0))&lt;&gt;0, HLOOKUP('レシピ表'!Q$2,'原料毎栄養価表'!$F$2:$WJ$62,ROW(),0)*('レシピ表'!Q$3/HLOOKUP('レシピ表'!Q$2,'原料毎栄養価表'!$F$2:$WJ$62,3,0)),"-")</f>
        <v>-</v>
      </c>
      <c r="R28" s="27" t="str">
        <f>IF(HLOOKUP('レシピ表'!R$2,'原料毎栄養価表'!$F$2:$WJ$62,ROW(),0)*('レシピ表'!R$3/HLOOKUP('レシピ表'!R$2,'原料毎栄養価表'!$F$2:$WJ$62,3,0))&lt;&gt;0, HLOOKUP('レシピ表'!R$2,'原料毎栄養価表'!$F$2:$WJ$62,ROW(),0)*('レシピ表'!R$3/HLOOKUP('レシピ表'!R$2,'原料毎栄養価表'!$F$2:$WJ$62,3,0)),"-")</f>
        <v>-</v>
      </c>
      <c r="S28" s="27" t="str">
        <f>IF(HLOOKUP('レシピ表'!S$2,'原料毎栄養価表'!$F$2:$WJ$62,ROW(),0)*('レシピ表'!S$3/HLOOKUP('レシピ表'!S$2,'原料毎栄養価表'!$F$2:$WJ$62,3,0))&lt;&gt;0, HLOOKUP('レシピ表'!S$2,'原料毎栄養価表'!$F$2:$WJ$62,ROW(),0)*('レシピ表'!S$3/HLOOKUP('レシピ表'!S$2,'原料毎栄養価表'!$F$2:$WJ$62,3,0)),"-")</f>
        <v>-</v>
      </c>
      <c r="T28" s="27" t="str">
        <f>IF(HLOOKUP('レシピ表'!T$2,'原料毎栄養価表'!$F$2:$WJ$62,ROW(),0)*('レシピ表'!T$3/HLOOKUP('レシピ表'!T$2,'原料毎栄養価表'!$F$2:$WJ$62,3,0))&lt;&gt;0, HLOOKUP('レシピ表'!T$2,'原料毎栄養価表'!$F$2:$WJ$62,ROW(),0)*('レシピ表'!T$3/HLOOKUP('レシピ表'!T$2,'原料毎栄養価表'!$F$2:$WJ$62,3,0)),"-")</f>
        <v>-</v>
      </c>
      <c r="U28" s="27" t="str">
        <f>IF(HLOOKUP('レシピ表'!U$2,'原料毎栄養価表'!$F$2:$WJ$62,ROW(),0)*('レシピ表'!U$3/HLOOKUP('レシピ表'!U$2,'原料毎栄養価表'!$F$2:$WJ$62,3,0))&lt;&gt;0, HLOOKUP('レシピ表'!U$2,'原料毎栄養価表'!$F$2:$WJ$62,ROW(),0)*('レシピ表'!U$3/HLOOKUP('レシピ表'!U$2,'原料毎栄養価表'!$F$2:$WJ$62,3,0)),"-")</f>
        <v>-</v>
      </c>
      <c r="V28" s="27" t="str">
        <f>IF(HLOOKUP('レシピ表'!V$2,'原料毎栄養価表'!$F$2:$WJ$62,ROW(),0)*('レシピ表'!V$3/HLOOKUP('レシピ表'!V$2,'原料毎栄養価表'!$F$2:$WJ$62,3,0))&lt;&gt;0, HLOOKUP('レシピ表'!V$2,'原料毎栄養価表'!$F$2:$WJ$62,ROW(),0)*('レシピ表'!V$3/HLOOKUP('レシピ表'!V$2,'原料毎栄養価表'!$F$2:$WJ$62,3,0)),"-")</f>
        <v>-</v>
      </c>
      <c r="W28" s="27" t="str">
        <f>IF(HLOOKUP('レシピ表'!W$2,'原料毎栄養価表'!$F$2:$WJ$62,ROW(),0)*('レシピ表'!W$3/HLOOKUP('レシピ表'!W$2,'原料毎栄養価表'!$F$2:$WJ$62,3,0))&lt;&gt;0, HLOOKUP('レシピ表'!W$2,'原料毎栄養価表'!$F$2:$WJ$62,ROW(),0)*('レシピ表'!W$3/HLOOKUP('レシピ表'!W$2,'原料毎栄養価表'!$F$2:$WJ$62,3,0)),"-")</f>
        <v>-</v>
      </c>
      <c r="X28" s="27" t="str">
        <f>IF(HLOOKUP('レシピ表'!X$2,'原料毎栄養価表'!$F$2:$WJ$62,ROW(),0)*('レシピ表'!X$3/HLOOKUP('レシピ表'!X$2,'原料毎栄養価表'!$F$2:$WJ$62,3,0))&lt;&gt;0, HLOOKUP('レシピ表'!X$2,'原料毎栄養価表'!$F$2:$WJ$62,ROW(),0)*('レシピ表'!X$3/HLOOKUP('レシピ表'!X$2,'原料毎栄養価表'!$F$2:$WJ$62,3,0)),"-")</f>
        <v>-</v>
      </c>
      <c r="Y28" s="27" t="str">
        <f>IF(HLOOKUP('レシピ表'!Y$2,'原料毎栄養価表'!$F$2:$WJ$62,ROW(),0)*('レシピ表'!Y$3/HLOOKUP('レシピ表'!Y$2,'原料毎栄養価表'!$F$2:$WJ$62,3,0))&lt;&gt;0, HLOOKUP('レシピ表'!Y$2,'原料毎栄養価表'!$F$2:$WJ$62,ROW(),0)*('レシピ表'!Y$3/HLOOKUP('レシピ表'!Y$2,'原料毎栄養価表'!$F$2:$WJ$62,3,0)),"-")</f>
        <v>-</v>
      </c>
      <c r="Z28" s="27" t="str">
        <f>IF(HLOOKUP('レシピ表'!Z$2,'原料毎栄養価表'!$F$2:$WJ$62,ROW(),0)*('レシピ表'!Z$3/HLOOKUP('レシピ表'!Z$2,'原料毎栄養価表'!$F$2:$WJ$62,3,0))&lt;&gt;0, HLOOKUP('レシピ表'!Z$2,'原料毎栄養価表'!$F$2:$WJ$62,ROW(),0)*('レシピ表'!Z$3/HLOOKUP('レシピ表'!Z$2,'原料毎栄養価表'!$F$2:$WJ$62,3,0)),"-")</f>
        <v>-</v>
      </c>
      <c r="AA28" s="27" t="str">
        <f>IF(HLOOKUP('レシピ表'!AA$2,'原料毎栄養価表'!$F$2:$WJ$62,ROW(),0)*('レシピ表'!AA$3/HLOOKUP('レシピ表'!AA$2,'原料毎栄養価表'!$F$2:$WJ$62,3,0))&lt;&gt;0, HLOOKUP('レシピ表'!AA$2,'原料毎栄養価表'!$F$2:$WJ$62,ROW(),0)*('レシピ表'!AA$3/HLOOKUP('レシピ表'!AA$2,'原料毎栄養価表'!$F$2:$WJ$62,3,0)),"-")</f>
        <v>-</v>
      </c>
      <c r="AB28" s="27" t="str">
        <f>IF(HLOOKUP('レシピ表'!AB$2,'原料毎栄養価表'!$F$2:$WJ$62,ROW(),0)*('レシピ表'!AB$3/HLOOKUP('レシピ表'!AB$2,'原料毎栄養価表'!$F$2:$WJ$62,3,0))&lt;&gt;0, HLOOKUP('レシピ表'!AB$2,'原料毎栄養価表'!$F$2:$WJ$62,ROW(),0)*('レシピ表'!AB$3/HLOOKUP('レシピ表'!AB$2,'原料毎栄養価表'!$F$2:$WJ$62,3,0)),"-")</f>
        <v>-</v>
      </c>
      <c r="AC28" s="27" t="str">
        <f>IF(HLOOKUP('レシピ表'!AC$2,'原料毎栄養価表'!$F$2:$WJ$62,ROW(),0)*('レシピ表'!AC$3/HLOOKUP('レシピ表'!AC$2,'原料毎栄養価表'!$F$2:$WJ$62,3,0))&lt;&gt;0, HLOOKUP('レシピ表'!AC$2,'原料毎栄養価表'!$F$2:$WJ$62,ROW(),0)*('レシピ表'!AC$3/HLOOKUP('レシピ表'!AC$2,'原料毎栄養価表'!$F$2:$WJ$62,3,0)),"-")</f>
        <v>-</v>
      </c>
      <c r="AD28" s="27" t="str">
        <f>IF(HLOOKUP('レシピ表'!AD$2,'原料毎栄養価表'!$F$2:$WJ$62,ROW(),0)*('レシピ表'!AD$3/HLOOKUP('レシピ表'!AD$2,'原料毎栄養価表'!$F$2:$WJ$62,3,0))&lt;&gt;0, HLOOKUP('レシピ表'!AD$2,'原料毎栄養価表'!$F$2:$WJ$62,ROW(),0)*('レシピ表'!AD$3/HLOOKUP('レシピ表'!AD$2,'原料毎栄養価表'!$F$2:$WJ$62,3,0)),"-")</f>
        <v>-</v>
      </c>
      <c r="AE28" s="27" t="str">
        <f>IF(HLOOKUP('レシピ表'!AE$2,'原料毎栄養価表'!$F$2:$WJ$62,ROW(),0)*('レシピ表'!AE$3/HLOOKUP('レシピ表'!AE$2,'原料毎栄養価表'!$F$2:$WJ$62,3,0))&lt;&gt;0, HLOOKUP('レシピ表'!AE$2,'原料毎栄養価表'!$F$2:$WJ$62,ROW(),0)*('レシピ表'!AE$3/HLOOKUP('レシピ表'!AE$2,'原料毎栄養価表'!$F$2:$WJ$62,3,0)),"-")</f>
        <v>-</v>
      </c>
      <c r="AF28" s="27" t="str">
        <f>IF(HLOOKUP('レシピ表'!AF$2,'原料毎栄養価表'!$F$2:$WJ$62,ROW(),0)*('レシピ表'!AF$3/HLOOKUP('レシピ表'!AF$2,'原料毎栄養価表'!$F$2:$WJ$62,3,0))&lt;&gt;0, HLOOKUP('レシピ表'!AF$2,'原料毎栄養価表'!$F$2:$WJ$62,ROW(),0)*('レシピ表'!AF$3/HLOOKUP('レシピ表'!AF$2,'原料毎栄養価表'!$F$2:$WJ$62,3,0)),"-")</f>
        <v>-</v>
      </c>
      <c r="AG28" s="27" t="str">
        <f>IF(HLOOKUP('レシピ表'!AG$2,'原料毎栄養価表'!$F$2:$WJ$62,ROW(),0)*('レシピ表'!AG$3/HLOOKUP('レシピ表'!AG$2,'原料毎栄養価表'!$F$2:$WJ$62,3,0))&lt;&gt;0, HLOOKUP('レシピ表'!AG$2,'原料毎栄養価表'!$F$2:$WJ$62,ROW(),0)*('レシピ表'!AG$3/HLOOKUP('レシピ表'!AG$2,'原料毎栄養価表'!$F$2:$WJ$62,3,0)),"-")</f>
        <v>-</v>
      </c>
      <c r="AH28" s="27" t="str">
        <f>IF(HLOOKUP('レシピ表'!AH$2,'原料毎栄養価表'!$F$2:$WJ$62,ROW(),0)*('レシピ表'!AH$3/HLOOKUP('レシピ表'!AH$2,'原料毎栄養価表'!$F$2:$WJ$62,3,0))&lt;&gt;0, HLOOKUP('レシピ表'!AH$2,'原料毎栄養価表'!$F$2:$WJ$62,ROW(),0)*('レシピ表'!AH$3/HLOOKUP('レシピ表'!AH$2,'原料毎栄養価表'!$F$2:$WJ$62,3,0)),"-")</f>
        <v>-</v>
      </c>
      <c r="AI28" s="27" t="str">
        <f>IF(HLOOKUP('レシピ表'!AI$2,'原料毎栄養価表'!$F$2:$WJ$62,ROW(),0)*('レシピ表'!AI$3/HLOOKUP('レシピ表'!AI$2,'原料毎栄養価表'!$F$2:$WJ$62,3,0))&lt;&gt;0, HLOOKUP('レシピ表'!AI$2,'原料毎栄養価表'!$F$2:$WJ$62,ROW(),0)*('レシピ表'!AI$3/HLOOKUP('レシピ表'!AI$2,'原料毎栄養価表'!$F$2:$WJ$62,3,0)),"-")</f>
        <v>-</v>
      </c>
      <c r="AJ28" s="27" t="str">
        <f>IF(HLOOKUP('レシピ表'!AJ$2,'原料毎栄養価表'!$F$2:$WJ$62,ROW(),0)*('レシピ表'!AJ$3/HLOOKUP('レシピ表'!AJ$2,'原料毎栄養価表'!$F$2:$WJ$62,3,0))&lt;&gt;0, HLOOKUP('レシピ表'!AJ$2,'原料毎栄養価表'!$F$2:$WJ$62,ROW(),0)*('レシピ表'!AJ$3/HLOOKUP('レシピ表'!AJ$2,'原料毎栄養価表'!$F$2:$WJ$62,3,0)),"-")</f>
        <v>-</v>
      </c>
      <c r="AK28" s="27" t="str">
        <f>IF(HLOOKUP('レシピ表'!AK$2,'原料毎栄養価表'!$F$2:$WJ$62,ROW(),0)*('レシピ表'!AK$3/HLOOKUP('レシピ表'!AK$2,'原料毎栄養価表'!$F$2:$WJ$62,3,0))&lt;&gt;0, HLOOKUP('レシピ表'!AK$2,'原料毎栄養価表'!$F$2:$WJ$62,ROW(),0)*('レシピ表'!AK$3/HLOOKUP('レシピ表'!AK$2,'原料毎栄養価表'!$F$2:$WJ$62,3,0)),"-")</f>
        <v>-</v>
      </c>
      <c r="AL28" s="27" t="str">
        <f>IF(HLOOKUP('レシピ表'!AL$2,'原料毎栄養価表'!$F$2:$WJ$62,ROW(),0)*('レシピ表'!AL$3/HLOOKUP('レシピ表'!AL$2,'原料毎栄養価表'!$F$2:$WJ$62,3,0))&lt;&gt;0, HLOOKUP('レシピ表'!AL$2,'原料毎栄養価表'!$F$2:$WJ$62,ROW(),0)*('レシピ表'!AL$3/HLOOKUP('レシピ表'!AL$2,'原料毎栄養価表'!$F$2:$WJ$62,3,0)),"-")</f>
        <v>-</v>
      </c>
      <c r="AM28" s="27" t="str">
        <f>IF(HLOOKUP('レシピ表'!AM$2,'原料毎栄養価表'!$F$2:$WJ$62,ROW(),0)*('レシピ表'!AM$3/HLOOKUP('レシピ表'!AM$2,'原料毎栄養価表'!$F$2:$WJ$62,3,0))&lt;&gt;0, HLOOKUP('レシピ表'!AM$2,'原料毎栄養価表'!$F$2:$WJ$62,ROW(),0)*('レシピ表'!AM$3/HLOOKUP('レシピ表'!AM$2,'原料毎栄養価表'!$F$2:$WJ$62,3,0)),"-")</f>
        <v>-</v>
      </c>
      <c r="AN28" s="27" t="str">
        <f>IF(HLOOKUP('レシピ表'!AN$2,'原料毎栄養価表'!$F$2:$WJ$62,ROW(),0)*('レシピ表'!AN$3/HLOOKUP('レシピ表'!AN$2,'原料毎栄養価表'!$F$2:$WJ$62,3,0))&lt;&gt;0, HLOOKUP('レシピ表'!AN$2,'原料毎栄養価表'!$F$2:$WJ$62,ROW(),0)*('レシピ表'!AN$3/HLOOKUP('レシピ表'!AN$2,'原料毎栄養価表'!$F$2:$WJ$62,3,0)),"-")</f>
        <v>-</v>
      </c>
      <c r="AO28" s="27" t="str">
        <f>IF(HLOOKUP('レシピ表'!AO$2,'原料毎栄養価表'!$F$2:$WJ$62,ROW(),0)*('レシピ表'!AO$3/HLOOKUP('レシピ表'!AO$2,'原料毎栄養価表'!$F$2:$WJ$62,3,0))&lt;&gt;0, HLOOKUP('レシピ表'!AO$2,'原料毎栄養価表'!$F$2:$WJ$62,ROW(),0)*('レシピ表'!AO$3/HLOOKUP('レシピ表'!AO$2,'原料毎栄養価表'!$F$2:$WJ$62,3,0)),"-")</f>
        <v>-</v>
      </c>
      <c r="AP28" s="27" t="str">
        <f>IF(HLOOKUP('レシピ表'!AP$2,'原料毎栄養価表'!$F$2:$WJ$62,ROW(),0)*('レシピ表'!AP$3/HLOOKUP('レシピ表'!AP$2,'原料毎栄養価表'!$F$2:$WJ$62,3,0))&lt;&gt;0, HLOOKUP('レシピ表'!AP$2,'原料毎栄養価表'!$F$2:$WJ$62,ROW(),0)*('レシピ表'!AP$3/HLOOKUP('レシピ表'!AP$2,'原料毎栄養価表'!$F$2:$WJ$62,3,0)),"-")</f>
        <v>-</v>
      </c>
      <c r="AQ28" s="27" t="str">
        <f>IF(HLOOKUP('レシピ表'!AQ$2,'原料毎栄養価表'!$F$2:$WJ$62,ROW(),0)*('レシピ表'!AQ$3/HLOOKUP('レシピ表'!AQ$2,'原料毎栄養価表'!$F$2:$WJ$62,3,0))&lt;&gt;0, HLOOKUP('レシピ表'!AQ$2,'原料毎栄養価表'!$F$2:$WJ$62,ROW(),0)*('レシピ表'!AQ$3/HLOOKUP('レシピ表'!AQ$2,'原料毎栄養価表'!$F$2:$WJ$62,3,0)),"-")</f>
        <v>-</v>
      </c>
      <c r="AR28" s="27" t="str">
        <f>IF(HLOOKUP('レシピ表'!AR$2,'原料毎栄養価表'!$F$2:$WJ$62,ROW(),0)*('レシピ表'!AR$3/HLOOKUP('レシピ表'!AR$2,'原料毎栄養価表'!$F$2:$WJ$62,3,0))&lt;&gt;0, HLOOKUP('レシピ表'!AR$2,'原料毎栄養価表'!$F$2:$WJ$62,ROW(),0)*('レシピ表'!AR$3/HLOOKUP('レシピ表'!AR$2,'原料毎栄養価表'!$F$2:$WJ$62,3,0)),"-")</f>
        <v>-</v>
      </c>
      <c r="AS28" s="27" t="str">
        <f>IF(HLOOKUP('レシピ表'!AS$2,'原料毎栄養価表'!$F$2:$WJ$62,ROW(),0)*('レシピ表'!AS$3/HLOOKUP('レシピ表'!AS$2,'原料毎栄養価表'!$F$2:$WJ$62,3,0))&lt;&gt;0, HLOOKUP('レシピ表'!AS$2,'原料毎栄養価表'!$F$2:$WJ$62,ROW(),0)*('レシピ表'!AS$3/HLOOKUP('レシピ表'!AS$2,'原料毎栄養価表'!$F$2:$WJ$62,3,0)),"-")</f>
        <v>-</v>
      </c>
      <c r="AT28" s="27" t="str">
        <f>IF(HLOOKUP('レシピ表'!AT$2,'原料毎栄養価表'!$F$2:$WJ$62,ROW(),0)*('レシピ表'!AT$3/HLOOKUP('レシピ表'!AT$2,'原料毎栄養価表'!$F$2:$WJ$62,3,0))&lt;&gt;0, HLOOKUP('レシピ表'!AT$2,'原料毎栄養価表'!$F$2:$WJ$62,ROW(),0)*('レシピ表'!AT$3/HLOOKUP('レシピ表'!AT$2,'原料毎栄養価表'!$F$2:$WJ$62,3,0)),"-")</f>
        <v>-</v>
      </c>
    </row>
    <row r="29" ht="13.5" hidden="1" customHeight="1">
      <c r="A29" s="1"/>
      <c r="B29" s="13"/>
      <c r="C29" s="13" t="s">
        <v>101</v>
      </c>
      <c r="D29" s="13" t="s">
        <v>102</v>
      </c>
      <c r="E29" s="13" t="s">
        <v>103</v>
      </c>
      <c r="F29" s="27">
        <f>SUM('レシピ表'!I29:ZP29)</f>
        <v>0</v>
      </c>
      <c r="G29" s="30">
        <v>100.0</v>
      </c>
      <c r="H29" s="31" t="str">
        <f>IFERROR('レシピ表'!$F29/HLOOKUP('レシピ表'!H$1,'必要栄養価表'!$F$4:$X$62,ROW()-1,0)*100,"-")</f>
        <v>-</v>
      </c>
      <c r="I29" s="27" t="str">
        <f>IF(HLOOKUP('レシピ表'!I$2,'原料毎栄養価表'!$F$2:$WJ$62,ROW(),0)*('レシピ表'!I$3/HLOOKUP('レシピ表'!I$2,'原料毎栄養価表'!$F$2:$WJ$62,3,0))&lt;&gt;0, HLOOKUP('レシピ表'!I$2,'原料毎栄養価表'!$F$2:$WJ$62,ROW(),0)*('レシピ表'!I$3/HLOOKUP('レシピ表'!I$2,'原料毎栄養価表'!$F$2:$WJ$62,3,0)),"-")</f>
        <v>-</v>
      </c>
      <c r="J29" s="27" t="str">
        <f>IF(HLOOKUP('レシピ表'!J$2,'原料毎栄養価表'!$F$2:$WJ$62,ROW(),0)*('レシピ表'!J$3/HLOOKUP('レシピ表'!J$2,'原料毎栄養価表'!$F$2:$WJ$62,3,0))&lt;&gt;0, HLOOKUP('レシピ表'!J$2,'原料毎栄養価表'!$F$2:$WJ$62,ROW(),0)*('レシピ表'!J$3/HLOOKUP('レシピ表'!J$2,'原料毎栄養価表'!$F$2:$WJ$62,3,0)),"-")</f>
        <v>-</v>
      </c>
      <c r="K29" s="27" t="str">
        <f>IF(HLOOKUP('レシピ表'!K$2,'原料毎栄養価表'!$F$2:$WJ$62,ROW(),0)*('レシピ表'!K$3/HLOOKUP('レシピ表'!K$2,'原料毎栄養価表'!$F$2:$WJ$62,3,0))&lt;&gt;0, HLOOKUP('レシピ表'!K$2,'原料毎栄養価表'!$F$2:$WJ$62,ROW(),0)*('レシピ表'!K$3/HLOOKUP('レシピ表'!K$2,'原料毎栄養価表'!$F$2:$WJ$62,3,0)),"-")</f>
        <v>-</v>
      </c>
      <c r="L29" s="27" t="str">
        <f>IF(HLOOKUP('レシピ表'!L$2,'原料毎栄養価表'!$F$2:$WJ$62,ROW(),0)*('レシピ表'!L$3/HLOOKUP('レシピ表'!L$2,'原料毎栄養価表'!$F$2:$WJ$62,3,0))&lt;&gt;0, HLOOKUP('レシピ表'!L$2,'原料毎栄養価表'!$F$2:$WJ$62,ROW(),0)*('レシピ表'!L$3/HLOOKUP('レシピ表'!L$2,'原料毎栄養価表'!$F$2:$WJ$62,3,0)),"-")</f>
        <v>-</v>
      </c>
      <c r="M29" s="27" t="str">
        <f>IF(HLOOKUP('レシピ表'!M$2,'原料毎栄養価表'!$F$2:$WJ$62,ROW(),0)*('レシピ表'!M$3/HLOOKUP('レシピ表'!M$2,'原料毎栄養価表'!$F$2:$WJ$62,3,0))&lt;&gt;0, HLOOKUP('レシピ表'!M$2,'原料毎栄養価表'!$F$2:$WJ$62,ROW(),0)*('レシピ表'!M$3/HLOOKUP('レシピ表'!M$2,'原料毎栄養価表'!$F$2:$WJ$62,3,0)),"-")</f>
        <v>-</v>
      </c>
      <c r="N29" s="27" t="str">
        <f>IF(HLOOKUP('レシピ表'!N$2,'原料毎栄養価表'!$F$2:$WJ$62,ROW(),0)*('レシピ表'!N$3/HLOOKUP('レシピ表'!N$2,'原料毎栄養価表'!$F$2:$WJ$62,3,0))&lt;&gt;0, HLOOKUP('レシピ表'!N$2,'原料毎栄養価表'!$F$2:$WJ$62,ROW(),0)*('レシピ表'!N$3/HLOOKUP('レシピ表'!N$2,'原料毎栄養価表'!$F$2:$WJ$62,3,0)),"-")</f>
        <v>-</v>
      </c>
      <c r="O29" s="27" t="str">
        <f>IF(HLOOKUP('レシピ表'!O$2,'原料毎栄養価表'!$F$2:$WJ$62,ROW(),0)*('レシピ表'!O$3/HLOOKUP('レシピ表'!O$2,'原料毎栄養価表'!$F$2:$WJ$62,3,0))&lt;&gt;0, HLOOKUP('レシピ表'!O$2,'原料毎栄養価表'!$F$2:$WJ$62,ROW(),0)*('レシピ表'!O$3/HLOOKUP('レシピ表'!O$2,'原料毎栄養価表'!$F$2:$WJ$62,3,0)),"-")</f>
        <v>-</v>
      </c>
      <c r="P29" s="27" t="str">
        <f>IF(HLOOKUP('レシピ表'!P$2,'原料毎栄養価表'!$F$2:$WJ$62,ROW(),0)*('レシピ表'!P$3/HLOOKUP('レシピ表'!P$2,'原料毎栄養価表'!$F$2:$WJ$62,3,0))&lt;&gt;0, HLOOKUP('レシピ表'!P$2,'原料毎栄養価表'!$F$2:$WJ$62,ROW(),0)*('レシピ表'!P$3/HLOOKUP('レシピ表'!P$2,'原料毎栄養価表'!$F$2:$WJ$62,3,0)),"-")</f>
        <v>-</v>
      </c>
      <c r="Q29" s="27" t="str">
        <f>IF(HLOOKUP('レシピ表'!Q$2,'原料毎栄養価表'!$F$2:$WJ$62,ROW(),0)*('レシピ表'!Q$3/HLOOKUP('レシピ表'!Q$2,'原料毎栄養価表'!$F$2:$WJ$62,3,0))&lt;&gt;0, HLOOKUP('レシピ表'!Q$2,'原料毎栄養価表'!$F$2:$WJ$62,ROW(),0)*('レシピ表'!Q$3/HLOOKUP('レシピ表'!Q$2,'原料毎栄養価表'!$F$2:$WJ$62,3,0)),"-")</f>
        <v>-</v>
      </c>
      <c r="R29" s="27" t="str">
        <f>IF(HLOOKUP('レシピ表'!R$2,'原料毎栄養価表'!$F$2:$WJ$62,ROW(),0)*('レシピ表'!R$3/HLOOKUP('レシピ表'!R$2,'原料毎栄養価表'!$F$2:$WJ$62,3,0))&lt;&gt;0, HLOOKUP('レシピ表'!R$2,'原料毎栄養価表'!$F$2:$WJ$62,ROW(),0)*('レシピ表'!R$3/HLOOKUP('レシピ表'!R$2,'原料毎栄養価表'!$F$2:$WJ$62,3,0)),"-")</f>
        <v>-</v>
      </c>
      <c r="S29" s="27" t="str">
        <f>IF(HLOOKUP('レシピ表'!S$2,'原料毎栄養価表'!$F$2:$WJ$62,ROW(),0)*('レシピ表'!S$3/HLOOKUP('レシピ表'!S$2,'原料毎栄養価表'!$F$2:$WJ$62,3,0))&lt;&gt;0, HLOOKUP('レシピ表'!S$2,'原料毎栄養価表'!$F$2:$WJ$62,ROW(),0)*('レシピ表'!S$3/HLOOKUP('レシピ表'!S$2,'原料毎栄養価表'!$F$2:$WJ$62,3,0)),"-")</f>
        <v>-</v>
      </c>
      <c r="T29" s="27" t="str">
        <f>IF(HLOOKUP('レシピ表'!T$2,'原料毎栄養価表'!$F$2:$WJ$62,ROW(),0)*('レシピ表'!T$3/HLOOKUP('レシピ表'!T$2,'原料毎栄養価表'!$F$2:$WJ$62,3,0))&lt;&gt;0, HLOOKUP('レシピ表'!T$2,'原料毎栄養価表'!$F$2:$WJ$62,ROW(),0)*('レシピ表'!T$3/HLOOKUP('レシピ表'!T$2,'原料毎栄養価表'!$F$2:$WJ$62,3,0)),"-")</f>
        <v>-</v>
      </c>
      <c r="U29" s="27" t="str">
        <f>IF(HLOOKUP('レシピ表'!U$2,'原料毎栄養価表'!$F$2:$WJ$62,ROW(),0)*('レシピ表'!U$3/HLOOKUP('レシピ表'!U$2,'原料毎栄養価表'!$F$2:$WJ$62,3,0))&lt;&gt;0, HLOOKUP('レシピ表'!U$2,'原料毎栄養価表'!$F$2:$WJ$62,ROW(),0)*('レシピ表'!U$3/HLOOKUP('レシピ表'!U$2,'原料毎栄養価表'!$F$2:$WJ$62,3,0)),"-")</f>
        <v>-</v>
      </c>
      <c r="V29" s="27" t="str">
        <f>IF(HLOOKUP('レシピ表'!V$2,'原料毎栄養価表'!$F$2:$WJ$62,ROW(),0)*('レシピ表'!V$3/HLOOKUP('レシピ表'!V$2,'原料毎栄養価表'!$F$2:$WJ$62,3,0))&lt;&gt;0, HLOOKUP('レシピ表'!V$2,'原料毎栄養価表'!$F$2:$WJ$62,ROW(),0)*('レシピ表'!V$3/HLOOKUP('レシピ表'!V$2,'原料毎栄養価表'!$F$2:$WJ$62,3,0)),"-")</f>
        <v>-</v>
      </c>
      <c r="W29" s="27" t="str">
        <f>IF(HLOOKUP('レシピ表'!W$2,'原料毎栄養価表'!$F$2:$WJ$62,ROW(),0)*('レシピ表'!W$3/HLOOKUP('レシピ表'!W$2,'原料毎栄養価表'!$F$2:$WJ$62,3,0))&lt;&gt;0, HLOOKUP('レシピ表'!W$2,'原料毎栄養価表'!$F$2:$WJ$62,ROW(),0)*('レシピ表'!W$3/HLOOKUP('レシピ表'!W$2,'原料毎栄養価表'!$F$2:$WJ$62,3,0)),"-")</f>
        <v>-</v>
      </c>
      <c r="X29" s="27" t="str">
        <f>IF(HLOOKUP('レシピ表'!X$2,'原料毎栄養価表'!$F$2:$WJ$62,ROW(),0)*('レシピ表'!X$3/HLOOKUP('レシピ表'!X$2,'原料毎栄養価表'!$F$2:$WJ$62,3,0))&lt;&gt;0, HLOOKUP('レシピ表'!X$2,'原料毎栄養価表'!$F$2:$WJ$62,ROW(),0)*('レシピ表'!X$3/HLOOKUP('レシピ表'!X$2,'原料毎栄養価表'!$F$2:$WJ$62,3,0)),"-")</f>
        <v>-</v>
      </c>
      <c r="Y29" s="27" t="str">
        <f>IF(HLOOKUP('レシピ表'!Y$2,'原料毎栄養価表'!$F$2:$WJ$62,ROW(),0)*('レシピ表'!Y$3/HLOOKUP('レシピ表'!Y$2,'原料毎栄養価表'!$F$2:$WJ$62,3,0))&lt;&gt;0, HLOOKUP('レシピ表'!Y$2,'原料毎栄養価表'!$F$2:$WJ$62,ROW(),0)*('レシピ表'!Y$3/HLOOKUP('レシピ表'!Y$2,'原料毎栄養価表'!$F$2:$WJ$62,3,0)),"-")</f>
        <v>-</v>
      </c>
      <c r="Z29" s="27" t="str">
        <f>IF(HLOOKUP('レシピ表'!Z$2,'原料毎栄養価表'!$F$2:$WJ$62,ROW(),0)*('レシピ表'!Z$3/HLOOKUP('レシピ表'!Z$2,'原料毎栄養価表'!$F$2:$WJ$62,3,0))&lt;&gt;0, HLOOKUP('レシピ表'!Z$2,'原料毎栄養価表'!$F$2:$WJ$62,ROW(),0)*('レシピ表'!Z$3/HLOOKUP('レシピ表'!Z$2,'原料毎栄養価表'!$F$2:$WJ$62,3,0)),"-")</f>
        <v>-</v>
      </c>
      <c r="AA29" s="27" t="str">
        <f>IF(HLOOKUP('レシピ表'!AA$2,'原料毎栄養価表'!$F$2:$WJ$62,ROW(),0)*('レシピ表'!AA$3/HLOOKUP('レシピ表'!AA$2,'原料毎栄養価表'!$F$2:$WJ$62,3,0))&lt;&gt;0, HLOOKUP('レシピ表'!AA$2,'原料毎栄養価表'!$F$2:$WJ$62,ROW(),0)*('レシピ表'!AA$3/HLOOKUP('レシピ表'!AA$2,'原料毎栄養価表'!$F$2:$WJ$62,3,0)),"-")</f>
        <v>-</v>
      </c>
      <c r="AB29" s="27" t="str">
        <f>IF(HLOOKUP('レシピ表'!AB$2,'原料毎栄養価表'!$F$2:$WJ$62,ROW(),0)*('レシピ表'!AB$3/HLOOKUP('レシピ表'!AB$2,'原料毎栄養価表'!$F$2:$WJ$62,3,0))&lt;&gt;0, HLOOKUP('レシピ表'!AB$2,'原料毎栄養価表'!$F$2:$WJ$62,ROW(),0)*('レシピ表'!AB$3/HLOOKUP('レシピ表'!AB$2,'原料毎栄養価表'!$F$2:$WJ$62,3,0)),"-")</f>
        <v>-</v>
      </c>
      <c r="AC29" s="27" t="str">
        <f>IF(HLOOKUP('レシピ表'!AC$2,'原料毎栄養価表'!$F$2:$WJ$62,ROW(),0)*('レシピ表'!AC$3/HLOOKUP('レシピ表'!AC$2,'原料毎栄養価表'!$F$2:$WJ$62,3,0))&lt;&gt;0, HLOOKUP('レシピ表'!AC$2,'原料毎栄養価表'!$F$2:$WJ$62,ROW(),0)*('レシピ表'!AC$3/HLOOKUP('レシピ表'!AC$2,'原料毎栄養価表'!$F$2:$WJ$62,3,0)),"-")</f>
        <v>-</v>
      </c>
      <c r="AD29" s="27" t="str">
        <f>IF(HLOOKUP('レシピ表'!AD$2,'原料毎栄養価表'!$F$2:$WJ$62,ROW(),0)*('レシピ表'!AD$3/HLOOKUP('レシピ表'!AD$2,'原料毎栄養価表'!$F$2:$WJ$62,3,0))&lt;&gt;0, HLOOKUP('レシピ表'!AD$2,'原料毎栄養価表'!$F$2:$WJ$62,ROW(),0)*('レシピ表'!AD$3/HLOOKUP('レシピ表'!AD$2,'原料毎栄養価表'!$F$2:$WJ$62,3,0)),"-")</f>
        <v>-</v>
      </c>
      <c r="AE29" s="27" t="str">
        <f>IF(HLOOKUP('レシピ表'!AE$2,'原料毎栄養価表'!$F$2:$WJ$62,ROW(),0)*('レシピ表'!AE$3/HLOOKUP('レシピ表'!AE$2,'原料毎栄養価表'!$F$2:$WJ$62,3,0))&lt;&gt;0, HLOOKUP('レシピ表'!AE$2,'原料毎栄養価表'!$F$2:$WJ$62,ROW(),0)*('レシピ表'!AE$3/HLOOKUP('レシピ表'!AE$2,'原料毎栄養価表'!$F$2:$WJ$62,3,0)),"-")</f>
        <v>-</v>
      </c>
      <c r="AF29" s="27" t="str">
        <f>IF(HLOOKUP('レシピ表'!AF$2,'原料毎栄養価表'!$F$2:$WJ$62,ROW(),0)*('レシピ表'!AF$3/HLOOKUP('レシピ表'!AF$2,'原料毎栄養価表'!$F$2:$WJ$62,3,0))&lt;&gt;0, HLOOKUP('レシピ表'!AF$2,'原料毎栄養価表'!$F$2:$WJ$62,ROW(),0)*('レシピ表'!AF$3/HLOOKUP('レシピ表'!AF$2,'原料毎栄養価表'!$F$2:$WJ$62,3,0)),"-")</f>
        <v>-</v>
      </c>
      <c r="AG29" s="27" t="str">
        <f>IF(HLOOKUP('レシピ表'!AG$2,'原料毎栄養価表'!$F$2:$WJ$62,ROW(),0)*('レシピ表'!AG$3/HLOOKUP('レシピ表'!AG$2,'原料毎栄養価表'!$F$2:$WJ$62,3,0))&lt;&gt;0, HLOOKUP('レシピ表'!AG$2,'原料毎栄養価表'!$F$2:$WJ$62,ROW(),0)*('レシピ表'!AG$3/HLOOKUP('レシピ表'!AG$2,'原料毎栄養価表'!$F$2:$WJ$62,3,0)),"-")</f>
        <v>-</v>
      </c>
      <c r="AH29" s="27" t="str">
        <f>IF(HLOOKUP('レシピ表'!AH$2,'原料毎栄養価表'!$F$2:$WJ$62,ROW(),0)*('レシピ表'!AH$3/HLOOKUP('レシピ表'!AH$2,'原料毎栄養価表'!$F$2:$WJ$62,3,0))&lt;&gt;0, HLOOKUP('レシピ表'!AH$2,'原料毎栄養価表'!$F$2:$WJ$62,ROW(),0)*('レシピ表'!AH$3/HLOOKUP('レシピ表'!AH$2,'原料毎栄養価表'!$F$2:$WJ$62,3,0)),"-")</f>
        <v>-</v>
      </c>
      <c r="AI29" s="27" t="str">
        <f>IF(HLOOKUP('レシピ表'!AI$2,'原料毎栄養価表'!$F$2:$WJ$62,ROW(),0)*('レシピ表'!AI$3/HLOOKUP('レシピ表'!AI$2,'原料毎栄養価表'!$F$2:$WJ$62,3,0))&lt;&gt;0, HLOOKUP('レシピ表'!AI$2,'原料毎栄養価表'!$F$2:$WJ$62,ROW(),0)*('レシピ表'!AI$3/HLOOKUP('レシピ表'!AI$2,'原料毎栄養価表'!$F$2:$WJ$62,3,0)),"-")</f>
        <v>-</v>
      </c>
      <c r="AJ29" s="27" t="str">
        <f>IF(HLOOKUP('レシピ表'!AJ$2,'原料毎栄養価表'!$F$2:$WJ$62,ROW(),0)*('レシピ表'!AJ$3/HLOOKUP('レシピ表'!AJ$2,'原料毎栄養価表'!$F$2:$WJ$62,3,0))&lt;&gt;0, HLOOKUP('レシピ表'!AJ$2,'原料毎栄養価表'!$F$2:$WJ$62,ROW(),0)*('レシピ表'!AJ$3/HLOOKUP('レシピ表'!AJ$2,'原料毎栄養価表'!$F$2:$WJ$62,3,0)),"-")</f>
        <v>-</v>
      </c>
      <c r="AK29" s="27" t="str">
        <f>IF(HLOOKUP('レシピ表'!AK$2,'原料毎栄養価表'!$F$2:$WJ$62,ROW(),0)*('レシピ表'!AK$3/HLOOKUP('レシピ表'!AK$2,'原料毎栄養価表'!$F$2:$WJ$62,3,0))&lt;&gt;0, HLOOKUP('レシピ表'!AK$2,'原料毎栄養価表'!$F$2:$WJ$62,ROW(),0)*('レシピ表'!AK$3/HLOOKUP('レシピ表'!AK$2,'原料毎栄養価表'!$F$2:$WJ$62,3,0)),"-")</f>
        <v>-</v>
      </c>
      <c r="AL29" s="27" t="str">
        <f>IF(HLOOKUP('レシピ表'!AL$2,'原料毎栄養価表'!$F$2:$WJ$62,ROW(),0)*('レシピ表'!AL$3/HLOOKUP('レシピ表'!AL$2,'原料毎栄養価表'!$F$2:$WJ$62,3,0))&lt;&gt;0, HLOOKUP('レシピ表'!AL$2,'原料毎栄養価表'!$F$2:$WJ$62,ROW(),0)*('レシピ表'!AL$3/HLOOKUP('レシピ表'!AL$2,'原料毎栄養価表'!$F$2:$WJ$62,3,0)),"-")</f>
        <v>-</v>
      </c>
      <c r="AM29" s="27" t="str">
        <f>IF(HLOOKUP('レシピ表'!AM$2,'原料毎栄養価表'!$F$2:$WJ$62,ROW(),0)*('レシピ表'!AM$3/HLOOKUP('レシピ表'!AM$2,'原料毎栄養価表'!$F$2:$WJ$62,3,0))&lt;&gt;0, HLOOKUP('レシピ表'!AM$2,'原料毎栄養価表'!$F$2:$WJ$62,ROW(),0)*('レシピ表'!AM$3/HLOOKUP('レシピ表'!AM$2,'原料毎栄養価表'!$F$2:$WJ$62,3,0)),"-")</f>
        <v>-</v>
      </c>
      <c r="AN29" s="27" t="str">
        <f>IF(HLOOKUP('レシピ表'!AN$2,'原料毎栄養価表'!$F$2:$WJ$62,ROW(),0)*('レシピ表'!AN$3/HLOOKUP('レシピ表'!AN$2,'原料毎栄養価表'!$F$2:$WJ$62,3,0))&lt;&gt;0, HLOOKUP('レシピ表'!AN$2,'原料毎栄養価表'!$F$2:$WJ$62,ROW(),0)*('レシピ表'!AN$3/HLOOKUP('レシピ表'!AN$2,'原料毎栄養価表'!$F$2:$WJ$62,3,0)),"-")</f>
        <v>-</v>
      </c>
      <c r="AO29" s="27" t="str">
        <f>IF(HLOOKUP('レシピ表'!AO$2,'原料毎栄養価表'!$F$2:$WJ$62,ROW(),0)*('レシピ表'!AO$3/HLOOKUP('レシピ表'!AO$2,'原料毎栄養価表'!$F$2:$WJ$62,3,0))&lt;&gt;0, HLOOKUP('レシピ表'!AO$2,'原料毎栄養価表'!$F$2:$WJ$62,ROW(),0)*('レシピ表'!AO$3/HLOOKUP('レシピ表'!AO$2,'原料毎栄養価表'!$F$2:$WJ$62,3,0)),"-")</f>
        <v>-</v>
      </c>
      <c r="AP29" s="27" t="str">
        <f>IF(HLOOKUP('レシピ表'!AP$2,'原料毎栄養価表'!$F$2:$WJ$62,ROW(),0)*('レシピ表'!AP$3/HLOOKUP('レシピ表'!AP$2,'原料毎栄養価表'!$F$2:$WJ$62,3,0))&lt;&gt;0, HLOOKUP('レシピ表'!AP$2,'原料毎栄養価表'!$F$2:$WJ$62,ROW(),0)*('レシピ表'!AP$3/HLOOKUP('レシピ表'!AP$2,'原料毎栄養価表'!$F$2:$WJ$62,3,0)),"-")</f>
        <v>-</v>
      </c>
      <c r="AQ29" s="27" t="str">
        <f>IF(HLOOKUP('レシピ表'!AQ$2,'原料毎栄養価表'!$F$2:$WJ$62,ROW(),0)*('レシピ表'!AQ$3/HLOOKUP('レシピ表'!AQ$2,'原料毎栄養価表'!$F$2:$WJ$62,3,0))&lt;&gt;0, HLOOKUP('レシピ表'!AQ$2,'原料毎栄養価表'!$F$2:$WJ$62,ROW(),0)*('レシピ表'!AQ$3/HLOOKUP('レシピ表'!AQ$2,'原料毎栄養価表'!$F$2:$WJ$62,3,0)),"-")</f>
        <v>-</v>
      </c>
      <c r="AR29" s="27" t="str">
        <f>IF(HLOOKUP('レシピ表'!AR$2,'原料毎栄養価表'!$F$2:$WJ$62,ROW(),0)*('レシピ表'!AR$3/HLOOKUP('レシピ表'!AR$2,'原料毎栄養価表'!$F$2:$WJ$62,3,0))&lt;&gt;0, HLOOKUP('レシピ表'!AR$2,'原料毎栄養価表'!$F$2:$WJ$62,ROW(),0)*('レシピ表'!AR$3/HLOOKUP('レシピ表'!AR$2,'原料毎栄養価表'!$F$2:$WJ$62,3,0)),"-")</f>
        <v>-</v>
      </c>
      <c r="AS29" s="27" t="str">
        <f>IF(HLOOKUP('レシピ表'!AS$2,'原料毎栄養価表'!$F$2:$WJ$62,ROW(),0)*('レシピ表'!AS$3/HLOOKUP('レシピ表'!AS$2,'原料毎栄養価表'!$F$2:$WJ$62,3,0))&lt;&gt;0, HLOOKUP('レシピ表'!AS$2,'原料毎栄養価表'!$F$2:$WJ$62,ROW(),0)*('レシピ表'!AS$3/HLOOKUP('レシピ表'!AS$2,'原料毎栄養価表'!$F$2:$WJ$62,3,0)),"-")</f>
        <v>-</v>
      </c>
      <c r="AT29" s="27" t="str">
        <f>IF(HLOOKUP('レシピ表'!AT$2,'原料毎栄養価表'!$F$2:$WJ$62,ROW(),0)*('レシピ表'!AT$3/HLOOKUP('レシピ表'!AT$2,'原料毎栄養価表'!$F$2:$WJ$62,3,0))&lt;&gt;0, HLOOKUP('レシピ表'!AT$2,'原料毎栄養価表'!$F$2:$WJ$62,ROW(),0)*('レシピ表'!AT$3/HLOOKUP('レシピ表'!AT$2,'原料毎栄養価表'!$F$2:$WJ$62,3,0)),"-")</f>
        <v>-</v>
      </c>
    </row>
    <row r="30" ht="13.5" customHeight="1">
      <c r="A30" s="1"/>
      <c r="B30" s="16" t="s">
        <v>104</v>
      </c>
      <c r="C30" s="16" t="s">
        <v>105</v>
      </c>
      <c r="D30" s="16" t="s">
        <v>106</v>
      </c>
      <c r="E30" s="16" t="s">
        <v>103</v>
      </c>
      <c r="F30" s="27">
        <f>SUM('レシピ表'!I30:ZP30)</f>
        <v>935.16</v>
      </c>
      <c r="G30" s="30">
        <v>100.0</v>
      </c>
      <c r="H30" s="31">
        <f>IFERROR('レシピ表'!$F30/HLOOKUP('レシピ表'!H$1,'必要栄養価表'!$F$4:$X$62,ROW()-1,0)*100,"-")</f>
        <v>116.895</v>
      </c>
      <c r="I30" s="27" t="str">
        <f>IF(HLOOKUP('レシピ表'!I$2,'原料毎栄養価表'!$F$2:$WJ$62,ROW(),0)*('レシピ表'!I$3/HLOOKUP('レシピ表'!I$2,'原料毎栄養価表'!$F$2:$WJ$62,3,0))&lt;&gt;0, HLOOKUP('レシピ表'!I$2,'原料毎栄養価表'!$F$2:$WJ$62,ROW(),0)*('レシピ表'!I$3/HLOOKUP('レシピ表'!I$2,'原料毎栄養価表'!$F$2:$WJ$62,3,0)),"-")</f>
        <v>-</v>
      </c>
      <c r="J30" s="27">
        <f>IF(HLOOKUP('レシピ表'!J$2,'原料毎栄養価表'!$F$2:$WJ$62,ROW(),0)*('レシピ表'!J$3/HLOOKUP('レシピ表'!J$2,'原料毎栄養価表'!$F$2:$WJ$62,3,0))&lt;&gt;0, HLOOKUP('レシピ表'!J$2,'原料毎栄養価表'!$F$2:$WJ$62,ROW(),0)*('レシピ表'!J$3/HLOOKUP('レシピ表'!J$2,'原料毎栄養価表'!$F$2:$WJ$62,3,0)),"-")</f>
        <v>180</v>
      </c>
      <c r="K30" s="27">
        <f>IF(HLOOKUP('レシピ表'!K$2,'原料毎栄養価表'!$F$2:$WJ$62,ROW(),0)*('レシピ表'!K$3/HLOOKUP('レシピ表'!K$2,'原料毎栄養価表'!$F$2:$WJ$62,3,0))&lt;&gt;0, HLOOKUP('レシピ表'!K$2,'原料毎栄養価表'!$F$2:$WJ$62,ROW(),0)*('レシピ表'!K$3/HLOOKUP('レシピ表'!K$2,'原料毎栄養価表'!$F$2:$WJ$62,3,0)),"-")</f>
        <v>45</v>
      </c>
      <c r="L30" s="27">
        <f>IF(HLOOKUP('レシピ表'!L$2,'原料毎栄養価表'!$F$2:$WJ$62,ROW(),0)*('レシピ表'!L$3/HLOOKUP('レシピ表'!L$2,'原料毎栄養価表'!$F$2:$WJ$62,3,0))&lt;&gt;0, HLOOKUP('レシピ表'!L$2,'原料毎栄養価表'!$F$2:$WJ$62,ROW(),0)*('レシピ表'!L$3/HLOOKUP('レシピ表'!L$2,'原料毎栄養価表'!$F$2:$WJ$62,3,0)),"-")</f>
        <v>0.71</v>
      </c>
      <c r="M30" s="27" t="str">
        <f>IF(HLOOKUP('レシピ表'!M$2,'原料毎栄養価表'!$F$2:$WJ$62,ROW(),0)*('レシピ表'!M$3/HLOOKUP('レシピ表'!M$2,'原料毎栄養価表'!$F$2:$WJ$62,3,0))&lt;&gt;0, HLOOKUP('レシピ表'!M$2,'原料毎栄養価表'!$F$2:$WJ$62,ROW(),0)*('レシピ表'!M$3/HLOOKUP('レシピ表'!M$2,'原料毎栄養価表'!$F$2:$WJ$62,3,0)),"-")</f>
        <v>-</v>
      </c>
      <c r="N30" s="27">
        <f>IF(HLOOKUP('レシピ表'!N$2,'原料毎栄養価表'!$F$2:$WJ$62,ROW(),0)*('レシピ表'!N$3/HLOOKUP('レシピ表'!N$2,'原料毎栄養価表'!$F$2:$WJ$62,3,0))&lt;&gt;0, HLOOKUP('レシピ表'!N$2,'原料毎栄養価表'!$F$2:$WJ$62,ROW(),0)*('レシピ表'!N$3/HLOOKUP('レシピ表'!N$2,'原料毎栄養価表'!$F$2:$WJ$62,3,0)),"-")</f>
        <v>5.25</v>
      </c>
      <c r="O30" s="27" t="str">
        <f>IF(HLOOKUP('レシピ表'!O$2,'原料毎栄養価表'!$F$2:$WJ$62,ROW(),0)*('レシピ表'!O$3/HLOOKUP('レシピ表'!O$2,'原料毎栄養価表'!$F$2:$WJ$62,3,0))&lt;&gt;0, HLOOKUP('レシピ表'!O$2,'原料毎栄養価表'!$F$2:$WJ$62,ROW(),0)*('レシピ表'!O$3/HLOOKUP('レシピ表'!O$2,'原料毎栄養価表'!$F$2:$WJ$62,3,0)),"-")</f>
        <v>-</v>
      </c>
      <c r="P30" s="27" t="str">
        <f>IF(HLOOKUP('レシピ表'!P$2,'原料毎栄養価表'!$F$2:$WJ$62,ROW(),0)*('レシピ表'!P$3/HLOOKUP('レシピ表'!P$2,'原料毎栄養価表'!$F$2:$WJ$62,3,0))&lt;&gt;0, HLOOKUP('レシピ表'!P$2,'原料毎栄養価表'!$F$2:$WJ$62,ROW(),0)*('レシピ表'!P$3/HLOOKUP('レシピ表'!P$2,'原料毎栄養価表'!$F$2:$WJ$62,3,0)),"-")</f>
        <v>-</v>
      </c>
      <c r="Q30" s="27">
        <f>IF(HLOOKUP('レシピ表'!Q$2,'原料毎栄養価表'!$F$2:$WJ$62,ROW(),0)*('レシピ表'!Q$3/HLOOKUP('レシピ表'!Q$2,'原料毎栄養価表'!$F$2:$WJ$62,3,0))&lt;&gt;0, HLOOKUP('レシピ表'!Q$2,'原料毎栄養価表'!$F$2:$WJ$62,ROW(),0)*('レシピ表'!Q$3/HLOOKUP('レシピ表'!Q$2,'原料毎栄養価表'!$F$2:$WJ$62,3,0)),"-")</f>
        <v>4.2</v>
      </c>
      <c r="R30" s="27" t="str">
        <f>IF(HLOOKUP('レシピ表'!R$2,'原料毎栄養価表'!$F$2:$WJ$62,ROW(),0)*('レシピ表'!R$3/HLOOKUP('レシピ表'!R$2,'原料毎栄養価表'!$F$2:$WJ$62,3,0))&lt;&gt;0, HLOOKUP('レシピ表'!R$2,'原料毎栄養価表'!$F$2:$WJ$62,ROW(),0)*('レシピ表'!R$3/HLOOKUP('レシピ表'!R$2,'原料毎栄養価表'!$F$2:$WJ$62,3,0)),"-")</f>
        <v>-</v>
      </c>
      <c r="S30" s="27">
        <f>IF(HLOOKUP('レシピ表'!S$2,'原料毎栄養価表'!$F$2:$WJ$62,ROW(),0)*('レシピ表'!S$3/HLOOKUP('レシピ表'!S$2,'原料毎栄養価表'!$F$2:$WJ$62,3,0))&lt;&gt;0, HLOOKUP('レシピ表'!S$2,'原料毎栄養価表'!$F$2:$WJ$62,ROW(),0)*('レシピ表'!S$3/HLOOKUP('レシピ表'!S$2,'原料毎栄養価表'!$F$2:$WJ$62,3,0)),"-")</f>
        <v>600</v>
      </c>
      <c r="T30" s="27" t="str">
        <f>IF(HLOOKUP('レシピ表'!T$2,'原料毎栄養価表'!$F$2:$WJ$62,ROW(),0)*('レシピ表'!T$3/HLOOKUP('レシピ表'!T$2,'原料毎栄養価表'!$F$2:$WJ$62,3,0))&lt;&gt;0, HLOOKUP('レシピ表'!T$2,'原料毎栄養価表'!$F$2:$WJ$62,ROW(),0)*('レシピ表'!T$3/HLOOKUP('レシピ表'!T$2,'原料毎栄養価表'!$F$2:$WJ$62,3,0)),"-")</f>
        <v>-</v>
      </c>
      <c r="U30" s="27" t="str">
        <f>IF(HLOOKUP('レシピ表'!U$2,'原料毎栄養価表'!$F$2:$WJ$62,ROW(),0)*('レシピ表'!U$3/HLOOKUP('レシピ表'!U$2,'原料毎栄養価表'!$F$2:$WJ$62,3,0))&lt;&gt;0, HLOOKUP('レシピ表'!U$2,'原料毎栄養価表'!$F$2:$WJ$62,ROW(),0)*('レシピ表'!U$3/HLOOKUP('レシピ表'!U$2,'原料毎栄養価表'!$F$2:$WJ$62,3,0)),"-")</f>
        <v>-</v>
      </c>
      <c r="V30" s="27">
        <f>IF(HLOOKUP('レシピ表'!V$2,'原料毎栄養価表'!$F$2:$WJ$62,ROW(),0)*('レシピ表'!V$3/HLOOKUP('レシピ表'!V$2,'原料毎栄養価表'!$F$2:$WJ$62,3,0))&lt;&gt;0, HLOOKUP('レシピ表'!V$2,'原料毎栄養価表'!$F$2:$WJ$62,ROW(),0)*('レシピ表'!V$3/HLOOKUP('レシピ表'!V$2,'原料毎栄養価表'!$F$2:$WJ$62,3,0)),"-")</f>
        <v>100</v>
      </c>
      <c r="W30" s="27" t="str">
        <f>IF(HLOOKUP('レシピ表'!W$2,'原料毎栄養価表'!$F$2:$WJ$62,ROW(),0)*('レシピ表'!W$3/HLOOKUP('レシピ表'!W$2,'原料毎栄養価表'!$F$2:$WJ$62,3,0))&lt;&gt;0, HLOOKUP('レシピ表'!W$2,'原料毎栄養価表'!$F$2:$WJ$62,ROW(),0)*('レシピ表'!W$3/HLOOKUP('レシピ表'!W$2,'原料毎栄養価表'!$F$2:$WJ$62,3,0)),"-")</f>
        <v>-</v>
      </c>
      <c r="X30" s="27" t="str">
        <f>IF(HLOOKUP('レシピ表'!X$2,'原料毎栄養価表'!$F$2:$WJ$62,ROW(),0)*('レシピ表'!X$3/HLOOKUP('レシピ表'!X$2,'原料毎栄養価表'!$F$2:$WJ$62,3,0))&lt;&gt;0, HLOOKUP('レシピ表'!X$2,'原料毎栄養価表'!$F$2:$WJ$62,ROW(),0)*('レシピ表'!X$3/HLOOKUP('レシピ表'!X$2,'原料毎栄養価表'!$F$2:$WJ$62,3,0)),"-")</f>
        <v>-</v>
      </c>
      <c r="Y30" s="27" t="str">
        <f>IF(HLOOKUP('レシピ表'!Y$2,'原料毎栄養価表'!$F$2:$WJ$62,ROW(),0)*('レシピ表'!Y$3/HLOOKUP('レシピ表'!Y$2,'原料毎栄養価表'!$F$2:$WJ$62,3,0))&lt;&gt;0, HLOOKUP('レシピ表'!Y$2,'原料毎栄養価表'!$F$2:$WJ$62,ROW(),0)*('レシピ表'!Y$3/HLOOKUP('レシピ表'!Y$2,'原料毎栄養価表'!$F$2:$WJ$62,3,0)),"-")</f>
        <v>-</v>
      </c>
      <c r="Z30" s="27" t="str">
        <f>IF(HLOOKUP('レシピ表'!Z$2,'原料毎栄養価表'!$F$2:$WJ$62,ROW(),0)*('レシピ表'!Z$3/HLOOKUP('レシピ表'!Z$2,'原料毎栄養価表'!$F$2:$WJ$62,3,0))&lt;&gt;0, HLOOKUP('レシピ表'!Z$2,'原料毎栄養価表'!$F$2:$WJ$62,ROW(),0)*('レシピ表'!Z$3/HLOOKUP('レシピ表'!Z$2,'原料毎栄養価表'!$F$2:$WJ$62,3,0)),"-")</f>
        <v>-</v>
      </c>
      <c r="AA30" s="27" t="str">
        <f>IF(HLOOKUP('レシピ表'!AA$2,'原料毎栄養価表'!$F$2:$WJ$62,ROW(),0)*('レシピ表'!AA$3/HLOOKUP('レシピ表'!AA$2,'原料毎栄養価表'!$F$2:$WJ$62,3,0))&lt;&gt;0, HLOOKUP('レシピ表'!AA$2,'原料毎栄養価表'!$F$2:$WJ$62,ROW(),0)*('レシピ表'!AA$3/HLOOKUP('レシピ表'!AA$2,'原料毎栄養価表'!$F$2:$WJ$62,3,0)),"-")</f>
        <v>-</v>
      </c>
      <c r="AB30" s="27" t="str">
        <f>IF(HLOOKUP('レシピ表'!AB$2,'原料毎栄養価表'!$F$2:$WJ$62,ROW(),0)*('レシピ表'!AB$3/HLOOKUP('レシピ表'!AB$2,'原料毎栄養価表'!$F$2:$WJ$62,3,0))&lt;&gt;0, HLOOKUP('レシピ表'!AB$2,'原料毎栄養価表'!$F$2:$WJ$62,ROW(),0)*('レシピ表'!AB$3/HLOOKUP('レシピ表'!AB$2,'原料毎栄養価表'!$F$2:$WJ$62,3,0)),"-")</f>
        <v>-</v>
      </c>
      <c r="AC30" s="27" t="str">
        <f>IF(HLOOKUP('レシピ表'!AC$2,'原料毎栄養価表'!$F$2:$WJ$62,ROW(),0)*('レシピ表'!AC$3/HLOOKUP('レシピ表'!AC$2,'原料毎栄養価表'!$F$2:$WJ$62,3,0))&lt;&gt;0, HLOOKUP('レシピ表'!AC$2,'原料毎栄養価表'!$F$2:$WJ$62,ROW(),0)*('レシピ表'!AC$3/HLOOKUP('レシピ表'!AC$2,'原料毎栄養価表'!$F$2:$WJ$62,3,0)),"-")</f>
        <v>-</v>
      </c>
      <c r="AD30" s="27" t="str">
        <f>IF(HLOOKUP('レシピ表'!AD$2,'原料毎栄養価表'!$F$2:$WJ$62,ROW(),0)*('レシピ表'!AD$3/HLOOKUP('レシピ表'!AD$2,'原料毎栄養価表'!$F$2:$WJ$62,3,0))&lt;&gt;0, HLOOKUP('レシピ表'!AD$2,'原料毎栄養価表'!$F$2:$WJ$62,ROW(),0)*('レシピ表'!AD$3/HLOOKUP('レシピ表'!AD$2,'原料毎栄養価表'!$F$2:$WJ$62,3,0)),"-")</f>
        <v>-</v>
      </c>
      <c r="AE30" s="27" t="str">
        <f>IF(HLOOKUP('レシピ表'!AE$2,'原料毎栄養価表'!$F$2:$WJ$62,ROW(),0)*('レシピ表'!AE$3/HLOOKUP('レシピ表'!AE$2,'原料毎栄養価表'!$F$2:$WJ$62,3,0))&lt;&gt;0, HLOOKUP('レシピ表'!AE$2,'原料毎栄養価表'!$F$2:$WJ$62,ROW(),0)*('レシピ表'!AE$3/HLOOKUP('レシピ表'!AE$2,'原料毎栄養価表'!$F$2:$WJ$62,3,0)),"-")</f>
        <v>-</v>
      </c>
      <c r="AF30" s="27" t="str">
        <f>IF(HLOOKUP('レシピ表'!AF$2,'原料毎栄養価表'!$F$2:$WJ$62,ROW(),0)*('レシピ表'!AF$3/HLOOKUP('レシピ表'!AF$2,'原料毎栄養価表'!$F$2:$WJ$62,3,0))&lt;&gt;0, HLOOKUP('レシピ表'!AF$2,'原料毎栄養価表'!$F$2:$WJ$62,ROW(),0)*('レシピ表'!AF$3/HLOOKUP('レシピ表'!AF$2,'原料毎栄養価表'!$F$2:$WJ$62,3,0)),"-")</f>
        <v>-</v>
      </c>
      <c r="AG30" s="27" t="str">
        <f>IF(HLOOKUP('レシピ表'!AG$2,'原料毎栄養価表'!$F$2:$WJ$62,ROW(),0)*('レシピ表'!AG$3/HLOOKUP('レシピ表'!AG$2,'原料毎栄養価表'!$F$2:$WJ$62,3,0))&lt;&gt;0, HLOOKUP('レシピ表'!AG$2,'原料毎栄養価表'!$F$2:$WJ$62,ROW(),0)*('レシピ表'!AG$3/HLOOKUP('レシピ表'!AG$2,'原料毎栄養価表'!$F$2:$WJ$62,3,0)),"-")</f>
        <v>-</v>
      </c>
      <c r="AH30" s="27" t="str">
        <f>IF(HLOOKUP('レシピ表'!AH$2,'原料毎栄養価表'!$F$2:$WJ$62,ROW(),0)*('レシピ表'!AH$3/HLOOKUP('レシピ表'!AH$2,'原料毎栄養価表'!$F$2:$WJ$62,3,0))&lt;&gt;0, HLOOKUP('レシピ表'!AH$2,'原料毎栄養価表'!$F$2:$WJ$62,ROW(),0)*('レシピ表'!AH$3/HLOOKUP('レシピ表'!AH$2,'原料毎栄養価表'!$F$2:$WJ$62,3,0)),"-")</f>
        <v>-</v>
      </c>
      <c r="AI30" s="27" t="str">
        <f>IF(HLOOKUP('レシピ表'!AI$2,'原料毎栄養価表'!$F$2:$WJ$62,ROW(),0)*('レシピ表'!AI$3/HLOOKUP('レシピ表'!AI$2,'原料毎栄養価表'!$F$2:$WJ$62,3,0))&lt;&gt;0, HLOOKUP('レシピ表'!AI$2,'原料毎栄養価表'!$F$2:$WJ$62,ROW(),0)*('レシピ表'!AI$3/HLOOKUP('レシピ表'!AI$2,'原料毎栄養価表'!$F$2:$WJ$62,3,0)),"-")</f>
        <v>-</v>
      </c>
      <c r="AJ30" s="27" t="str">
        <f>IF(HLOOKUP('レシピ表'!AJ$2,'原料毎栄養価表'!$F$2:$WJ$62,ROW(),0)*('レシピ表'!AJ$3/HLOOKUP('レシピ表'!AJ$2,'原料毎栄養価表'!$F$2:$WJ$62,3,0))&lt;&gt;0, HLOOKUP('レシピ表'!AJ$2,'原料毎栄養価表'!$F$2:$WJ$62,ROW(),0)*('レシピ表'!AJ$3/HLOOKUP('レシピ表'!AJ$2,'原料毎栄養価表'!$F$2:$WJ$62,3,0)),"-")</f>
        <v>-</v>
      </c>
      <c r="AK30" s="27" t="str">
        <f>IF(HLOOKUP('レシピ表'!AK$2,'原料毎栄養価表'!$F$2:$WJ$62,ROW(),0)*('レシピ表'!AK$3/HLOOKUP('レシピ表'!AK$2,'原料毎栄養価表'!$F$2:$WJ$62,3,0))&lt;&gt;0, HLOOKUP('レシピ表'!AK$2,'原料毎栄養価表'!$F$2:$WJ$62,ROW(),0)*('レシピ表'!AK$3/HLOOKUP('レシピ表'!AK$2,'原料毎栄養価表'!$F$2:$WJ$62,3,0)),"-")</f>
        <v>-</v>
      </c>
      <c r="AL30" s="27" t="str">
        <f>IF(HLOOKUP('レシピ表'!AL$2,'原料毎栄養価表'!$F$2:$WJ$62,ROW(),0)*('レシピ表'!AL$3/HLOOKUP('レシピ表'!AL$2,'原料毎栄養価表'!$F$2:$WJ$62,3,0))&lt;&gt;0, HLOOKUP('レシピ表'!AL$2,'原料毎栄養価表'!$F$2:$WJ$62,ROW(),0)*('レシピ表'!AL$3/HLOOKUP('レシピ表'!AL$2,'原料毎栄養価表'!$F$2:$WJ$62,3,0)),"-")</f>
        <v>-</v>
      </c>
      <c r="AM30" s="27" t="str">
        <f>IF(HLOOKUP('レシピ表'!AM$2,'原料毎栄養価表'!$F$2:$WJ$62,ROW(),0)*('レシピ表'!AM$3/HLOOKUP('レシピ表'!AM$2,'原料毎栄養価表'!$F$2:$WJ$62,3,0))&lt;&gt;0, HLOOKUP('レシピ表'!AM$2,'原料毎栄養価表'!$F$2:$WJ$62,ROW(),0)*('レシピ表'!AM$3/HLOOKUP('レシピ表'!AM$2,'原料毎栄養価表'!$F$2:$WJ$62,3,0)),"-")</f>
        <v>-</v>
      </c>
      <c r="AN30" s="27" t="str">
        <f>IF(HLOOKUP('レシピ表'!AN$2,'原料毎栄養価表'!$F$2:$WJ$62,ROW(),0)*('レシピ表'!AN$3/HLOOKUP('レシピ表'!AN$2,'原料毎栄養価表'!$F$2:$WJ$62,3,0))&lt;&gt;0, HLOOKUP('レシピ表'!AN$2,'原料毎栄養価表'!$F$2:$WJ$62,ROW(),0)*('レシピ表'!AN$3/HLOOKUP('レシピ表'!AN$2,'原料毎栄養価表'!$F$2:$WJ$62,3,0)),"-")</f>
        <v>-</v>
      </c>
      <c r="AO30" s="27" t="str">
        <f>IF(HLOOKUP('レシピ表'!AO$2,'原料毎栄養価表'!$F$2:$WJ$62,ROW(),0)*('レシピ表'!AO$3/HLOOKUP('レシピ表'!AO$2,'原料毎栄養価表'!$F$2:$WJ$62,3,0))&lt;&gt;0, HLOOKUP('レシピ表'!AO$2,'原料毎栄養価表'!$F$2:$WJ$62,ROW(),0)*('レシピ表'!AO$3/HLOOKUP('レシピ表'!AO$2,'原料毎栄養価表'!$F$2:$WJ$62,3,0)),"-")</f>
        <v>-</v>
      </c>
      <c r="AP30" s="27" t="str">
        <f>IF(HLOOKUP('レシピ表'!AP$2,'原料毎栄養価表'!$F$2:$WJ$62,ROW(),0)*('レシピ表'!AP$3/HLOOKUP('レシピ表'!AP$2,'原料毎栄養価表'!$F$2:$WJ$62,3,0))&lt;&gt;0, HLOOKUP('レシピ表'!AP$2,'原料毎栄養価表'!$F$2:$WJ$62,ROW(),0)*('レシピ表'!AP$3/HLOOKUP('レシピ表'!AP$2,'原料毎栄養価表'!$F$2:$WJ$62,3,0)),"-")</f>
        <v>-</v>
      </c>
      <c r="AQ30" s="27" t="str">
        <f>IF(HLOOKUP('レシピ表'!AQ$2,'原料毎栄養価表'!$F$2:$WJ$62,ROW(),0)*('レシピ表'!AQ$3/HLOOKUP('レシピ表'!AQ$2,'原料毎栄養価表'!$F$2:$WJ$62,3,0))&lt;&gt;0, HLOOKUP('レシピ表'!AQ$2,'原料毎栄養価表'!$F$2:$WJ$62,ROW(),0)*('レシピ表'!AQ$3/HLOOKUP('レシピ表'!AQ$2,'原料毎栄養価表'!$F$2:$WJ$62,3,0)),"-")</f>
        <v>-</v>
      </c>
      <c r="AR30" s="27" t="str">
        <f>IF(HLOOKUP('レシピ表'!AR$2,'原料毎栄養価表'!$F$2:$WJ$62,ROW(),0)*('レシピ表'!AR$3/HLOOKUP('レシピ表'!AR$2,'原料毎栄養価表'!$F$2:$WJ$62,3,0))&lt;&gt;0, HLOOKUP('レシピ表'!AR$2,'原料毎栄養価表'!$F$2:$WJ$62,ROW(),0)*('レシピ表'!AR$3/HLOOKUP('レシピ表'!AR$2,'原料毎栄養価表'!$F$2:$WJ$62,3,0)),"-")</f>
        <v>-</v>
      </c>
      <c r="AS30" s="27" t="str">
        <f>IF(HLOOKUP('レシピ表'!AS$2,'原料毎栄養価表'!$F$2:$WJ$62,ROW(),0)*('レシピ表'!AS$3/HLOOKUP('レシピ表'!AS$2,'原料毎栄養価表'!$F$2:$WJ$62,3,0))&lt;&gt;0, HLOOKUP('レシピ表'!AS$2,'原料毎栄養価表'!$F$2:$WJ$62,ROW(),0)*('レシピ表'!AS$3/HLOOKUP('レシピ表'!AS$2,'原料毎栄養価表'!$F$2:$WJ$62,3,0)),"-")</f>
        <v>-</v>
      </c>
      <c r="AT30" s="27" t="str">
        <f>IF(HLOOKUP('レシピ表'!AT$2,'原料毎栄養価表'!$F$2:$WJ$62,ROW(),0)*('レシピ表'!AT$3/HLOOKUP('レシピ表'!AT$2,'原料毎栄養価表'!$F$2:$WJ$62,3,0))&lt;&gt;0, HLOOKUP('レシピ表'!AT$2,'原料毎栄養価表'!$F$2:$WJ$62,ROW(),0)*('レシピ表'!AT$3/HLOOKUP('レシピ表'!AT$2,'原料毎栄養価表'!$F$2:$WJ$62,3,0)),"-")</f>
        <v>-</v>
      </c>
    </row>
    <row r="31" ht="13.5" hidden="1" customHeight="1">
      <c r="A31" s="1"/>
      <c r="B31" s="16" t="s">
        <v>107</v>
      </c>
      <c r="C31" s="16" t="s">
        <v>108</v>
      </c>
      <c r="D31" s="16" t="s">
        <v>109</v>
      </c>
      <c r="E31" s="16" t="s">
        <v>103</v>
      </c>
      <c r="F31" s="27">
        <f>SUM('レシピ表'!I31:Q31)</f>
        <v>0</v>
      </c>
      <c r="G31" s="30">
        <v>100.0</v>
      </c>
      <c r="H31" s="31" t="str">
        <f>IFERROR('レシピ表'!$F31/HLOOKUP('レシピ表'!H$1,'必要栄養価表'!$F$4:$X$62,ROW()-1,0)*100,"-")</f>
        <v>-</v>
      </c>
      <c r="I31" s="27" t="str">
        <f>IF(HLOOKUP('レシピ表'!I$2,'原料毎栄養価表'!$F$2:$WJ$62,ROW(),0)*('レシピ表'!I$3/HLOOKUP('レシピ表'!I$2,'原料毎栄養価表'!$F$2:$WJ$62,3,0))&lt;&gt;0, HLOOKUP('レシピ表'!I$2,'原料毎栄養価表'!$F$2:$WJ$62,ROW(),0)*('レシピ表'!I$3/HLOOKUP('レシピ表'!I$2,'原料毎栄養価表'!$F$2:$WJ$62,3,0)),"-")</f>
        <v>-</v>
      </c>
      <c r="J31" s="27" t="str">
        <f>IF(HLOOKUP('レシピ表'!J$2,'原料毎栄養価表'!$F$2:$WJ$62,ROW(),0)*('レシピ表'!J$3/HLOOKUP('レシピ表'!J$2,'原料毎栄養価表'!$F$2:$WJ$62,3,0))&lt;&gt;0, HLOOKUP('レシピ表'!J$2,'原料毎栄養価表'!$F$2:$WJ$62,ROW(),0)*('レシピ表'!J$3/HLOOKUP('レシピ表'!J$2,'原料毎栄養価表'!$F$2:$WJ$62,3,0)),"-")</f>
        <v>-</v>
      </c>
      <c r="K31" s="27" t="str">
        <f>IF(HLOOKUP('レシピ表'!K$2,'原料毎栄養価表'!$F$2:$WJ$62,ROW(),0)*('レシピ表'!K$3/HLOOKUP('レシピ表'!K$2,'原料毎栄養価表'!$F$2:$WJ$62,3,0))&lt;&gt;0, HLOOKUP('レシピ表'!K$2,'原料毎栄養価表'!$F$2:$WJ$62,ROW(),0)*('レシピ表'!K$3/HLOOKUP('レシピ表'!K$2,'原料毎栄養価表'!$F$2:$WJ$62,3,0)),"-")</f>
        <v>-</v>
      </c>
      <c r="L31" s="27" t="str">
        <f>IF(HLOOKUP('レシピ表'!L$2,'原料毎栄養価表'!$F$2:$WJ$62,ROW(),0)*('レシピ表'!L$3/HLOOKUP('レシピ表'!L$2,'原料毎栄養価表'!$F$2:$WJ$62,3,0))&lt;&gt;0, HLOOKUP('レシピ表'!L$2,'原料毎栄養価表'!$F$2:$WJ$62,ROW(),0)*('レシピ表'!L$3/HLOOKUP('レシピ表'!L$2,'原料毎栄養価表'!$F$2:$WJ$62,3,0)),"-")</f>
        <v>-</v>
      </c>
      <c r="M31" s="27" t="str">
        <f>IF(HLOOKUP('レシピ表'!M$2,'原料毎栄養価表'!$F$2:$WJ$62,ROW(),0)*('レシピ表'!M$3/HLOOKUP('レシピ表'!M$2,'原料毎栄養価表'!$F$2:$WJ$62,3,0))&lt;&gt;0, HLOOKUP('レシピ表'!M$2,'原料毎栄養価表'!$F$2:$WJ$62,ROW(),0)*('レシピ表'!M$3/HLOOKUP('レシピ表'!M$2,'原料毎栄養価表'!$F$2:$WJ$62,3,0)),"-")</f>
        <v>-</v>
      </c>
      <c r="N31" s="27" t="str">
        <f>IF(HLOOKUP('レシピ表'!N$2,'原料毎栄養価表'!$F$2:$WJ$62,ROW(),0)*('レシピ表'!N$3/HLOOKUP('レシピ表'!N$2,'原料毎栄養価表'!$F$2:$WJ$62,3,0))&lt;&gt;0, HLOOKUP('レシピ表'!N$2,'原料毎栄養価表'!$F$2:$WJ$62,ROW(),0)*('レシピ表'!N$3/HLOOKUP('レシピ表'!N$2,'原料毎栄養価表'!$F$2:$WJ$62,3,0)),"-")</f>
        <v>-</v>
      </c>
      <c r="O31" s="27" t="str">
        <f>IF(HLOOKUP('レシピ表'!O$2,'原料毎栄養価表'!$F$2:$WJ$62,ROW(),0)*('レシピ表'!O$3/HLOOKUP('レシピ表'!O$2,'原料毎栄養価表'!$F$2:$WJ$62,3,0))&lt;&gt;0, HLOOKUP('レシピ表'!O$2,'原料毎栄養価表'!$F$2:$WJ$62,ROW(),0)*('レシピ表'!O$3/HLOOKUP('レシピ表'!O$2,'原料毎栄養価表'!$F$2:$WJ$62,3,0)),"-")</f>
        <v>-</v>
      </c>
      <c r="P31" s="27" t="str">
        <f>IF(HLOOKUP('レシピ表'!P$2,'原料毎栄養価表'!$F$2:$WJ$62,ROW(),0)*('レシピ表'!P$3/HLOOKUP('レシピ表'!P$2,'原料毎栄養価表'!$F$2:$WJ$62,3,0))&lt;&gt;0, HLOOKUP('レシピ表'!P$2,'原料毎栄養価表'!$F$2:$WJ$62,ROW(),0)*('レシピ表'!P$3/HLOOKUP('レシピ表'!P$2,'原料毎栄養価表'!$F$2:$WJ$62,3,0)),"-")</f>
        <v>-</v>
      </c>
      <c r="Q31" s="27" t="str">
        <f>IF(HLOOKUP('レシピ表'!Q$2,'原料毎栄養価表'!$F$2:$WJ$62,ROW(),0)*('レシピ表'!Q$3/HLOOKUP('レシピ表'!Q$2,'原料毎栄養価表'!$F$2:$WJ$62,3,0))&lt;&gt;0, HLOOKUP('レシピ表'!Q$2,'原料毎栄養価表'!$F$2:$WJ$62,ROW(),0)*('レシピ表'!Q$3/HLOOKUP('レシピ表'!Q$2,'原料毎栄養価表'!$F$2:$WJ$62,3,0)),"-")</f>
        <v>-</v>
      </c>
      <c r="R31" s="27" t="str">
        <f>IF(HLOOKUP('レシピ表'!R$2,'原料毎栄養価表'!$F$2:$WJ$62,ROW(),0)*('レシピ表'!R$3/HLOOKUP('レシピ表'!R$2,'原料毎栄養価表'!$F$2:$WJ$62,3,0))&lt;&gt;0, HLOOKUP('レシピ表'!R$2,'原料毎栄養価表'!$F$2:$WJ$62,ROW(),0)*('レシピ表'!R$3/HLOOKUP('レシピ表'!R$2,'原料毎栄養価表'!$F$2:$WJ$62,3,0)),"-")</f>
        <v>-</v>
      </c>
      <c r="S31" s="27" t="str">
        <f>IF(HLOOKUP('レシピ表'!S$2,'原料毎栄養価表'!$F$2:$WJ$62,ROW(),0)*('レシピ表'!S$3/HLOOKUP('レシピ表'!S$2,'原料毎栄養価表'!$F$2:$WJ$62,3,0))&lt;&gt;0, HLOOKUP('レシピ表'!S$2,'原料毎栄養価表'!$F$2:$WJ$62,ROW(),0)*('レシピ表'!S$3/HLOOKUP('レシピ表'!S$2,'原料毎栄養価表'!$F$2:$WJ$62,3,0)),"-")</f>
        <v>-</v>
      </c>
      <c r="T31" s="27" t="str">
        <f>IF(HLOOKUP('レシピ表'!T$2,'原料毎栄養価表'!$F$2:$WJ$62,ROW(),0)*('レシピ表'!T$3/HLOOKUP('レシピ表'!T$2,'原料毎栄養価表'!$F$2:$WJ$62,3,0))&lt;&gt;0, HLOOKUP('レシピ表'!T$2,'原料毎栄養価表'!$F$2:$WJ$62,ROW(),0)*('レシピ表'!T$3/HLOOKUP('レシピ表'!T$2,'原料毎栄養価表'!$F$2:$WJ$62,3,0)),"-")</f>
        <v>-</v>
      </c>
      <c r="U31" s="27" t="str">
        <f>IF(HLOOKUP('レシピ表'!U$2,'原料毎栄養価表'!$F$2:$WJ$62,ROW(),0)*('レシピ表'!U$3/HLOOKUP('レシピ表'!U$2,'原料毎栄養価表'!$F$2:$WJ$62,3,0))&lt;&gt;0, HLOOKUP('レシピ表'!U$2,'原料毎栄養価表'!$F$2:$WJ$62,ROW(),0)*('レシピ表'!U$3/HLOOKUP('レシピ表'!U$2,'原料毎栄養価表'!$F$2:$WJ$62,3,0)),"-")</f>
        <v>-</v>
      </c>
      <c r="V31" s="27" t="str">
        <f>IF(HLOOKUP('レシピ表'!V$2,'原料毎栄養価表'!$F$2:$WJ$62,ROW(),0)*('レシピ表'!V$3/HLOOKUP('レシピ表'!V$2,'原料毎栄養価表'!$F$2:$WJ$62,3,0))&lt;&gt;0, HLOOKUP('レシピ表'!V$2,'原料毎栄養価表'!$F$2:$WJ$62,ROW(),0)*('レシピ表'!V$3/HLOOKUP('レシピ表'!V$2,'原料毎栄養価表'!$F$2:$WJ$62,3,0)),"-")</f>
        <v>-</v>
      </c>
      <c r="W31" s="27" t="str">
        <f>IF(HLOOKUP('レシピ表'!W$2,'原料毎栄養価表'!$F$2:$WJ$62,ROW(),0)*('レシピ表'!W$3/HLOOKUP('レシピ表'!W$2,'原料毎栄養価表'!$F$2:$WJ$62,3,0))&lt;&gt;0, HLOOKUP('レシピ表'!W$2,'原料毎栄養価表'!$F$2:$WJ$62,ROW(),0)*('レシピ表'!W$3/HLOOKUP('レシピ表'!W$2,'原料毎栄養価表'!$F$2:$WJ$62,3,0)),"-")</f>
        <v>-</v>
      </c>
      <c r="X31" s="27" t="str">
        <f>IF(HLOOKUP('レシピ表'!X$2,'原料毎栄養価表'!$F$2:$WJ$62,ROW(),0)*('レシピ表'!X$3/HLOOKUP('レシピ表'!X$2,'原料毎栄養価表'!$F$2:$WJ$62,3,0))&lt;&gt;0, HLOOKUP('レシピ表'!X$2,'原料毎栄養価表'!$F$2:$WJ$62,ROW(),0)*('レシピ表'!X$3/HLOOKUP('レシピ表'!X$2,'原料毎栄養価表'!$F$2:$WJ$62,3,0)),"-")</f>
        <v>-</v>
      </c>
      <c r="Y31" s="27" t="str">
        <f>IF(HLOOKUP('レシピ表'!Y$2,'原料毎栄養価表'!$F$2:$WJ$62,ROW(),0)*('レシピ表'!Y$3/HLOOKUP('レシピ表'!Y$2,'原料毎栄養価表'!$F$2:$WJ$62,3,0))&lt;&gt;0, HLOOKUP('レシピ表'!Y$2,'原料毎栄養価表'!$F$2:$WJ$62,ROW(),0)*('レシピ表'!Y$3/HLOOKUP('レシピ表'!Y$2,'原料毎栄養価表'!$F$2:$WJ$62,3,0)),"-")</f>
        <v>-</v>
      </c>
      <c r="Z31" s="27" t="str">
        <f>IF(HLOOKUP('レシピ表'!Z$2,'原料毎栄養価表'!$F$2:$WJ$62,ROW(),0)*('レシピ表'!Z$3/HLOOKUP('レシピ表'!Z$2,'原料毎栄養価表'!$F$2:$WJ$62,3,0))&lt;&gt;0, HLOOKUP('レシピ表'!Z$2,'原料毎栄養価表'!$F$2:$WJ$62,ROW(),0)*('レシピ表'!Z$3/HLOOKUP('レシピ表'!Z$2,'原料毎栄養価表'!$F$2:$WJ$62,3,0)),"-")</f>
        <v>-</v>
      </c>
      <c r="AA31" s="27" t="str">
        <f>IF(HLOOKUP('レシピ表'!AA$2,'原料毎栄養価表'!$F$2:$WJ$62,ROW(),0)*('レシピ表'!AA$3/HLOOKUP('レシピ表'!AA$2,'原料毎栄養価表'!$F$2:$WJ$62,3,0))&lt;&gt;0, HLOOKUP('レシピ表'!AA$2,'原料毎栄養価表'!$F$2:$WJ$62,ROW(),0)*('レシピ表'!AA$3/HLOOKUP('レシピ表'!AA$2,'原料毎栄養価表'!$F$2:$WJ$62,3,0)),"-")</f>
        <v>-</v>
      </c>
      <c r="AB31" s="27" t="str">
        <f>IF(HLOOKUP('レシピ表'!AB$2,'原料毎栄養価表'!$F$2:$WJ$62,ROW(),0)*('レシピ表'!AB$3/HLOOKUP('レシピ表'!AB$2,'原料毎栄養価表'!$F$2:$WJ$62,3,0))&lt;&gt;0, HLOOKUP('レシピ表'!AB$2,'原料毎栄養価表'!$F$2:$WJ$62,ROW(),0)*('レシピ表'!AB$3/HLOOKUP('レシピ表'!AB$2,'原料毎栄養価表'!$F$2:$WJ$62,3,0)),"-")</f>
        <v>-</v>
      </c>
      <c r="AC31" s="27" t="str">
        <f>IF(HLOOKUP('レシピ表'!AC$2,'原料毎栄養価表'!$F$2:$WJ$62,ROW(),0)*('レシピ表'!AC$3/HLOOKUP('レシピ表'!AC$2,'原料毎栄養価表'!$F$2:$WJ$62,3,0))&lt;&gt;0, HLOOKUP('レシピ表'!AC$2,'原料毎栄養価表'!$F$2:$WJ$62,ROW(),0)*('レシピ表'!AC$3/HLOOKUP('レシピ表'!AC$2,'原料毎栄養価表'!$F$2:$WJ$62,3,0)),"-")</f>
        <v>-</v>
      </c>
      <c r="AD31" s="27" t="str">
        <f>IF(HLOOKUP('レシピ表'!AD$2,'原料毎栄養価表'!$F$2:$WJ$62,ROW(),0)*('レシピ表'!AD$3/HLOOKUP('レシピ表'!AD$2,'原料毎栄養価表'!$F$2:$WJ$62,3,0))&lt;&gt;0, HLOOKUP('レシピ表'!AD$2,'原料毎栄養価表'!$F$2:$WJ$62,ROW(),0)*('レシピ表'!AD$3/HLOOKUP('レシピ表'!AD$2,'原料毎栄養価表'!$F$2:$WJ$62,3,0)),"-")</f>
        <v>-</v>
      </c>
      <c r="AE31" s="27" t="str">
        <f>IF(HLOOKUP('レシピ表'!AE$2,'原料毎栄養価表'!$F$2:$WJ$62,ROW(),0)*('レシピ表'!AE$3/HLOOKUP('レシピ表'!AE$2,'原料毎栄養価表'!$F$2:$WJ$62,3,0))&lt;&gt;0, HLOOKUP('レシピ表'!AE$2,'原料毎栄養価表'!$F$2:$WJ$62,ROW(),0)*('レシピ表'!AE$3/HLOOKUP('レシピ表'!AE$2,'原料毎栄養価表'!$F$2:$WJ$62,3,0)),"-")</f>
        <v>-</v>
      </c>
      <c r="AF31" s="27" t="str">
        <f>IF(HLOOKUP('レシピ表'!AF$2,'原料毎栄養価表'!$F$2:$WJ$62,ROW(),0)*('レシピ表'!AF$3/HLOOKUP('レシピ表'!AF$2,'原料毎栄養価表'!$F$2:$WJ$62,3,0))&lt;&gt;0, HLOOKUP('レシピ表'!AF$2,'原料毎栄養価表'!$F$2:$WJ$62,ROW(),0)*('レシピ表'!AF$3/HLOOKUP('レシピ表'!AF$2,'原料毎栄養価表'!$F$2:$WJ$62,3,0)),"-")</f>
        <v>-</v>
      </c>
      <c r="AG31" s="27" t="str">
        <f>IF(HLOOKUP('レシピ表'!AG$2,'原料毎栄養価表'!$F$2:$WJ$62,ROW(),0)*('レシピ表'!AG$3/HLOOKUP('レシピ表'!AG$2,'原料毎栄養価表'!$F$2:$WJ$62,3,0))&lt;&gt;0, HLOOKUP('レシピ表'!AG$2,'原料毎栄養価表'!$F$2:$WJ$62,ROW(),0)*('レシピ表'!AG$3/HLOOKUP('レシピ表'!AG$2,'原料毎栄養価表'!$F$2:$WJ$62,3,0)),"-")</f>
        <v>-</v>
      </c>
      <c r="AH31" s="27" t="str">
        <f>IF(HLOOKUP('レシピ表'!AH$2,'原料毎栄養価表'!$F$2:$WJ$62,ROW(),0)*('レシピ表'!AH$3/HLOOKUP('レシピ表'!AH$2,'原料毎栄養価表'!$F$2:$WJ$62,3,0))&lt;&gt;0, HLOOKUP('レシピ表'!AH$2,'原料毎栄養価表'!$F$2:$WJ$62,ROW(),0)*('レシピ表'!AH$3/HLOOKUP('レシピ表'!AH$2,'原料毎栄養価表'!$F$2:$WJ$62,3,0)),"-")</f>
        <v>-</v>
      </c>
      <c r="AI31" s="27" t="str">
        <f>IF(HLOOKUP('レシピ表'!AI$2,'原料毎栄養価表'!$F$2:$WJ$62,ROW(),0)*('レシピ表'!AI$3/HLOOKUP('レシピ表'!AI$2,'原料毎栄養価表'!$F$2:$WJ$62,3,0))&lt;&gt;0, HLOOKUP('レシピ表'!AI$2,'原料毎栄養価表'!$F$2:$WJ$62,ROW(),0)*('レシピ表'!AI$3/HLOOKUP('レシピ表'!AI$2,'原料毎栄養価表'!$F$2:$WJ$62,3,0)),"-")</f>
        <v>-</v>
      </c>
      <c r="AJ31" s="27" t="str">
        <f>IF(HLOOKUP('レシピ表'!AJ$2,'原料毎栄養価表'!$F$2:$WJ$62,ROW(),0)*('レシピ表'!AJ$3/HLOOKUP('レシピ表'!AJ$2,'原料毎栄養価表'!$F$2:$WJ$62,3,0))&lt;&gt;0, HLOOKUP('レシピ表'!AJ$2,'原料毎栄養価表'!$F$2:$WJ$62,ROW(),0)*('レシピ表'!AJ$3/HLOOKUP('レシピ表'!AJ$2,'原料毎栄養価表'!$F$2:$WJ$62,3,0)),"-")</f>
        <v>-</v>
      </c>
      <c r="AK31" s="27" t="str">
        <f>IF(HLOOKUP('レシピ表'!AK$2,'原料毎栄養価表'!$F$2:$WJ$62,ROW(),0)*('レシピ表'!AK$3/HLOOKUP('レシピ表'!AK$2,'原料毎栄養価表'!$F$2:$WJ$62,3,0))&lt;&gt;0, HLOOKUP('レシピ表'!AK$2,'原料毎栄養価表'!$F$2:$WJ$62,ROW(),0)*('レシピ表'!AK$3/HLOOKUP('レシピ表'!AK$2,'原料毎栄養価表'!$F$2:$WJ$62,3,0)),"-")</f>
        <v>-</v>
      </c>
      <c r="AL31" s="27" t="str">
        <f>IF(HLOOKUP('レシピ表'!AL$2,'原料毎栄養価表'!$F$2:$WJ$62,ROW(),0)*('レシピ表'!AL$3/HLOOKUP('レシピ表'!AL$2,'原料毎栄養価表'!$F$2:$WJ$62,3,0))&lt;&gt;0, HLOOKUP('レシピ表'!AL$2,'原料毎栄養価表'!$F$2:$WJ$62,ROW(),0)*('レシピ表'!AL$3/HLOOKUP('レシピ表'!AL$2,'原料毎栄養価表'!$F$2:$WJ$62,3,0)),"-")</f>
        <v>-</v>
      </c>
      <c r="AM31" s="27" t="str">
        <f>IF(HLOOKUP('レシピ表'!AM$2,'原料毎栄養価表'!$F$2:$WJ$62,ROW(),0)*('レシピ表'!AM$3/HLOOKUP('レシピ表'!AM$2,'原料毎栄養価表'!$F$2:$WJ$62,3,0))&lt;&gt;0, HLOOKUP('レシピ表'!AM$2,'原料毎栄養価表'!$F$2:$WJ$62,ROW(),0)*('レシピ表'!AM$3/HLOOKUP('レシピ表'!AM$2,'原料毎栄養価表'!$F$2:$WJ$62,3,0)),"-")</f>
        <v>-</v>
      </c>
      <c r="AN31" s="27" t="str">
        <f>IF(HLOOKUP('レシピ表'!AN$2,'原料毎栄養価表'!$F$2:$WJ$62,ROW(),0)*('レシピ表'!AN$3/HLOOKUP('レシピ表'!AN$2,'原料毎栄養価表'!$F$2:$WJ$62,3,0))&lt;&gt;0, HLOOKUP('レシピ表'!AN$2,'原料毎栄養価表'!$F$2:$WJ$62,ROW(),0)*('レシピ表'!AN$3/HLOOKUP('レシピ表'!AN$2,'原料毎栄養価表'!$F$2:$WJ$62,3,0)),"-")</f>
        <v>-</v>
      </c>
      <c r="AO31" s="27" t="str">
        <f>IF(HLOOKUP('レシピ表'!AO$2,'原料毎栄養価表'!$F$2:$WJ$62,ROW(),0)*('レシピ表'!AO$3/HLOOKUP('レシピ表'!AO$2,'原料毎栄養価表'!$F$2:$WJ$62,3,0))&lt;&gt;0, HLOOKUP('レシピ表'!AO$2,'原料毎栄養価表'!$F$2:$WJ$62,ROW(),0)*('レシピ表'!AO$3/HLOOKUP('レシピ表'!AO$2,'原料毎栄養価表'!$F$2:$WJ$62,3,0)),"-")</f>
        <v>-</v>
      </c>
      <c r="AP31" s="27" t="str">
        <f>IF(HLOOKUP('レシピ表'!AP$2,'原料毎栄養価表'!$F$2:$WJ$62,ROW(),0)*('レシピ表'!AP$3/HLOOKUP('レシピ表'!AP$2,'原料毎栄養価表'!$F$2:$WJ$62,3,0))&lt;&gt;0, HLOOKUP('レシピ表'!AP$2,'原料毎栄養価表'!$F$2:$WJ$62,ROW(),0)*('レシピ表'!AP$3/HLOOKUP('レシピ表'!AP$2,'原料毎栄養価表'!$F$2:$WJ$62,3,0)),"-")</f>
        <v>-</v>
      </c>
      <c r="AQ31" s="27" t="str">
        <f>IF(HLOOKUP('レシピ表'!AQ$2,'原料毎栄養価表'!$F$2:$WJ$62,ROW(),0)*('レシピ表'!AQ$3/HLOOKUP('レシピ表'!AQ$2,'原料毎栄養価表'!$F$2:$WJ$62,3,0))&lt;&gt;0, HLOOKUP('レシピ表'!AQ$2,'原料毎栄養価表'!$F$2:$WJ$62,ROW(),0)*('レシピ表'!AQ$3/HLOOKUP('レシピ表'!AQ$2,'原料毎栄養価表'!$F$2:$WJ$62,3,0)),"-")</f>
        <v>-</v>
      </c>
      <c r="AR31" s="27" t="str">
        <f>IF(HLOOKUP('レシピ表'!AR$2,'原料毎栄養価表'!$F$2:$WJ$62,ROW(),0)*('レシピ表'!AR$3/HLOOKUP('レシピ表'!AR$2,'原料毎栄養価表'!$F$2:$WJ$62,3,0))&lt;&gt;0, HLOOKUP('レシピ表'!AR$2,'原料毎栄養価表'!$F$2:$WJ$62,ROW(),0)*('レシピ表'!AR$3/HLOOKUP('レシピ表'!AR$2,'原料毎栄養価表'!$F$2:$WJ$62,3,0)),"-")</f>
        <v>-</v>
      </c>
      <c r="AS31" s="27" t="str">
        <f>IF(HLOOKUP('レシピ表'!AS$2,'原料毎栄養価表'!$F$2:$WJ$62,ROW(),0)*('レシピ表'!AS$3/HLOOKUP('レシピ表'!AS$2,'原料毎栄養価表'!$F$2:$WJ$62,3,0))&lt;&gt;0, HLOOKUP('レシピ表'!AS$2,'原料毎栄養価表'!$F$2:$WJ$62,ROW(),0)*('レシピ表'!AS$3/HLOOKUP('レシピ表'!AS$2,'原料毎栄養価表'!$F$2:$WJ$62,3,0)),"-")</f>
        <v>-</v>
      </c>
      <c r="AT31" s="27" t="str">
        <f>IF(HLOOKUP('レシピ表'!AT$2,'原料毎栄養価表'!$F$2:$WJ$62,ROW(),0)*('レシピ表'!AT$3/HLOOKUP('レシピ表'!AT$2,'原料毎栄養価表'!$F$2:$WJ$62,3,0))&lt;&gt;0, HLOOKUP('レシピ表'!AT$2,'原料毎栄養価表'!$F$2:$WJ$62,ROW(),0)*('レシピ表'!AT$3/HLOOKUP('レシピ表'!AT$2,'原料毎栄養価表'!$F$2:$WJ$62,3,0)),"-")</f>
        <v>-</v>
      </c>
    </row>
    <row r="32" ht="13.5" customHeight="1">
      <c r="A32" s="1"/>
      <c r="B32" s="16" t="s">
        <v>110</v>
      </c>
      <c r="C32" s="16" t="s">
        <v>111</v>
      </c>
      <c r="D32" s="16" t="s">
        <v>112</v>
      </c>
      <c r="E32" s="16" t="s">
        <v>113</v>
      </c>
      <c r="F32" s="27">
        <f>SUM('レシピ表'!I32:ZP32)</f>
        <v>21.901</v>
      </c>
      <c r="G32" s="30">
        <v>100.0</v>
      </c>
      <c r="H32" s="31">
        <f>IFERROR('レシピ表'!$F32/HLOOKUP('レシピ表'!H$1,'必要栄養価表'!$F$4:$X$62,ROW()-1,0)*100,"-")</f>
        <v>219.01</v>
      </c>
      <c r="I32" s="27" t="str">
        <f>IF(HLOOKUP('レシピ表'!I$2,'原料毎栄養価表'!$F$2:$WJ$62,ROW(),0)*('レシピ表'!I$3/HLOOKUP('レシピ表'!I$2,'原料毎栄養価表'!$F$2:$WJ$62,3,0))&lt;&gt;0, HLOOKUP('レシピ表'!I$2,'原料毎栄養価表'!$F$2:$WJ$62,ROW(),0)*('レシピ表'!I$3/HLOOKUP('レシピ表'!I$2,'原料毎栄養価表'!$F$2:$WJ$62,3,0)),"-")</f>
        <v>-</v>
      </c>
      <c r="J32" s="27">
        <f>IF(HLOOKUP('レシピ表'!J$2,'原料毎栄養価表'!$F$2:$WJ$62,ROW(),0)*('レシピ表'!J$3/HLOOKUP('レシピ表'!J$2,'原料毎栄養価表'!$F$2:$WJ$62,3,0))&lt;&gt;0, HLOOKUP('レシピ表'!J$2,'原料毎栄養価表'!$F$2:$WJ$62,ROW(),0)*('レシピ表'!J$3/HLOOKUP('レシピ表'!J$2,'原料毎栄養価表'!$F$2:$WJ$62,3,0)),"-")</f>
        <v>7</v>
      </c>
      <c r="K32" s="27">
        <f>IF(HLOOKUP('レシピ表'!K$2,'原料毎栄養価表'!$F$2:$WJ$62,ROW(),0)*('レシピ表'!K$3/HLOOKUP('レシピ表'!K$2,'原料毎栄養価表'!$F$2:$WJ$62,3,0))&lt;&gt;0, HLOOKUP('レシピ表'!K$2,'原料毎栄養価表'!$F$2:$WJ$62,ROW(),0)*('レシピ表'!K$3/HLOOKUP('レシピ表'!K$2,'原料毎栄養価表'!$F$2:$WJ$62,3,0)),"-")</f>
        <v>0.8</v>
      </c>
      <c r="L32" s="27">
        <f>IF(HLOOKUP('レシピ表'!L$2,'原料毎栄養価表'!$F$2:$WJ$62,ROW(),0)*('レシピ表'!L$3/HLOOKUP('レシピ表'!L$2,'原料毎栄養価表'!$F$2:$WJ$62,3,0))&lt;&gt;0, HLOOKUP('レシピ表'!L$2,'原料毎栄養価表'!$F$2:$WJ$62,ROW(),0)*('レシピ表'!L$3/HLOOKUP('レシピ表'!L$2,'原料毎栄養価表'!$F$2:$WJ$62,3,0)),"-")</f>
        <v>0.011</v>
      </c>
      <c r="M32" s="27" t="str">
        <f>IF(HLOOKUP('レシピ表'!M$2,'原料毎栄養価表'!$F$2:$WJ$62,ROW(),0)*('レシピ表'!M$3/HLOOKUP('レシピ表'!M$2,'原料毎栄養価表'!$F$2:$WJ$62,3,0))&lt;&gt;0, HLOOKUP('レシピ表'!M$2,'原料毎栄養価表'!$F$2:$WJ$62,ROW(),0)*('レシピ表'!M$3/HLOOKUP('レシピ表'!M$2,'原料毎栄養価表'!$F$2:$WJ$62,3,0)),"-")</f>
        <v>-</v>
      </c>
      <c r="N32" s="27">
        <f>IF(HLOOKUP('レシピ表'!N$2,'原料毎栄養価表'!$F$2:$WJ$62,ROW(),0)*('レシピ表'!N$3/HLOOKUP('レシピ表'!N$2,'原料毎栄養価表'!$F$2:$WJ$62,3,0))&lt;&gt;0, HLOOKUP('レシピ表'!N$2,'原料毎栄養価表'!$F$2:$WJ$62,ROW(),0)*('レシピ表'!N$3/HLOOKUP('レシピ表'!N$2,'原料毎栄養価表'!$F$2:$WJ$62,3,0)),"-")</f>
        <v>0.75</v>
      </c>
      <c r="O32" s="27" t="str">
        <f>IF(HLOOKUP('レシピ表'!O$2,'原料毎栄養価表'!$F$2:$WJ$62,ROW(),0)*('レシピ表'!O$3/HLOOKUP('レシピ表'!O$2,'原料毎栄養価表'!$F$2:$WJ$62,3,0))&lt;&gt;0, HLOOKUP('レシピ表'!O$2,'原料毎栄養価表'!$F$2:$WJ$62,ROW(),0)*('レシピ表'!O$3/HLOOKUP('レシピ表'!O$2,'原料毎栄養価表'!$F$2:$WJ$62,3,0)),"-")</f>
        <v>-</v>
      </c>
      <c r="P32" s="27" t="str">
        <f>IF(HLOOKUP('レシピ表'!P$2,'原料毎栄養価表'!$F$2:$WJ$62,ROW(),0)*('レシピ表'!P$3/HLOOKUP('レシピ表'!P$2,'原料毎栄養価表'!$F$2:$WJ$62,3,0))&lt;&gt;0, HLOOKUP('レシピ表'!P$2,'原料毎栄養価表'!$F$2:$WJ$62,ROW(),0)*('レシピ表'!P$3/HLOOKUP('レシピ表'!P$2,'原料毎栄養価表'!$F$2:$WJ$62,3,0)),"-")</f>
        <v>-</v>
      </c>
      <c r="Q32" s="27" t="str">
        <f>IF(HLOOKUP('レシピ表'!Q$2,'原料毎栄養価表'!$F$2:$WJ$62,ROW(),0)*('レシピ表'!Q$3/HLOOKUP('レシピ表'!Q$2,'原料毎栄養価表'!$F$2:$WJ$62,3,0))&lt;&gt;0, HLOOKUP('レシピ表'!Q$2,'原料毎栄養価表'!$F$2:$WJ$62,ROW(),0)*('レシピ表'!Q$3/HLOOKUP('レシピ表'!Q$2,'原料毎栄養価表'!$F$2:$WJ$62,3,0)),"-")</f>
        <v>-</v>
      </c>
      <c r="R32" s="27" t="str">
        <f>IF(HLOOKUP('レシピ表'!R$2,'原料毎栄養価表'!$F$2:$WJ$62,ROW(),0)*('レシピ表'!R$3/HLOOKUP('レシピ表'!R$2,'原料毎栄養価表'!$F$2:$WJ$62,3,0))&lt;&gt;0, HLOOKUP('レシピ表'!R$2,'原料毎栄養価表'!$F$2:$WJ$62,ROW(),0)*('レシピ表'!R$3/HLOOKUP('レシピ表'!R$2,'原料毎栄養価表'!$F$2:$WJ$62,3,0)),"-")</f>
        <v>-</v>
      </c>
      <c r="S32" s="27" t="str">
        <f>IF(HLOOKUP('レシピ表'!S$2,'原料毎栄養価表'!$F$2:$WJ$62,ROW(),0)*('レシピ表'!S$3/HLOOKUP('レシピ表'!S$2,'原料毎栄養価表'!$F$2:$WJ$62,3,0))&lt;&gt;0, HLOOKUP('レシピ表'!S$2,'原料毎栄養価表'!$F$2:$WJ$62,ROW(),0)*('レシピ表'!S$3/HLOOKUP('レシピ表'!S$2,'原料毎栄養価表'!$F$2:$WJ$62,3,0)),"-")</f>
        <v>-</v>
      </c>
      <c r="T32" s="27" t="str">
        <f>IF(HLOOKUP('レシピ表'!T$2,'原料毎栄養価表'!$F$2:$WJ$62,ROW(),0)*('レシピ表'!T$3/HLOOKUP('レシピ表'!T$2,'原料毎栄養価表'!$F$2:$WJ$62,3,0))&lt;&gt;0, HLOOKUP('レシピ表'!T$2,'原料毎栄養価表'!$F$2:$WJ$62,ROW(),0)*('レシピ表'!T$3/HLOOKUP('レシピ表'!T$2,'原料毎栄養価表'!$F$2:$WJ$62,3,0)),"-")</f>
        <v>-</v>
      </c>
      <c r="U32" s="27" t="str">
        <f>IF(HLOOKUP('レシピ表'!U$2,'原料毎栄養価表'!$F$2:$WJ$62,ROW(),0)*('レシピ表'!U$3/HLOOKUP('レシピ表'!U$2,'原料毎栄養価表'!$F$2:$WJ$62,3,0))&lt;&gt;0, HLOOKUP('レシピ表'!U$2,'原料毎栄養価表'!$F$2:$WJ$62,ROW(),0)*('レシピ表'!U$3/HLOOKUP('レシピ表'!U$2,'原料毎栄養価表'!$F$2:$WJ$62,3,0)),"-")</f>
        <v>-</v>
      </c>
      <c r="V32" s="27">
        <f>IF(HLOOKUP('レシピ表'!V$2,'原料毎栄養価表'!$F$2:$WJ$62,ROW(),0)*('レシピ表'!V$3/HLOOKUP('レシピ表'!V$2,'原料毎栄養価表'!$F$2:$WJ$62,3,0))&lt;&gt;0, HLOOKUP('レシピ表'!V$2,'原料毎栄養価表'!$F$2:$WJ$62,ROW(),0)*('レシピ表'!V$3/HLOOKUP('レシピ表'!V$2,'原料毎栄養価表'!$F$2:$WJ$62,3,0)),"-")</f>
        <v>10</v>
      </c>
      <c r="W32" s="27">
        <f>IF(HLOOKUP('レシピ表'!W$2,'原料毎栄養価表'!$F$2:$WJ$62,ROW(),0)*('レシピ表'!W$3/HLOOKUP('レシピ表'!W$2,'原料毎栄養価表'!$F$2:$WJ$62,3,0))&lt;&gt;0, HLOOKUP('レシピ表'!W$2,'原料毎栄養価表'!$F$2:$WJ$62,ROW(),0)*('レシピ表'!W$3/HLOOKUP('レシピ表'!W$2,'原料毎栄養価表'!$F$2:$WJ$62,3,0)),"-")</f>
        <v>3.34</v>
      </c>
      <c r="X32" s="27" t="str">
        <f>IF(HLOOKUP('レシピ表'!X$2,'原料毎栄養価表'!$F$2:$WJ$62,ROW(),0)*('レシピ表'!X$3/HLOOKUP('レシピ表'!X$2,'原料毎栄養価表'!$F$2:$WJ$62,3,0))&lt;&gt;0, HLOOKUP('レシピ表'!X$2,'原料毎栄養価表'!$F$2:$WJ$62,ROW(),0)*('レシピ表'!X$3/HLOOKUP('レシピ表'!X$2,'原料毎栄養価表'!$F$2:$WJ$62,3,0)),"-")</f>
        <v>-</v>
      </c>
      <c r="Y32" s="27" t="str">
        <f>IF(HLOOKUP('レシピ表'!Y$2,'原料毎栄養価表'!$F$2:$WJ$62,ROW(),0)*('レシピ表'!Y$3/HLOOKUP('レシピ表'!Y$2,'原料毎栄養価表'!$F$2:$WJ$62,3,0))&lt;&gt;0, HLOOKUP('レシピ表'!Y$2,'原料毎栄養価表'!$F$2:$WJ$62,ROW(),0)*('レシピ表'!Y$3/HLOOKUP('レシピ表'!Y$2,'原料毎栄養価表'!$F$2:$WJ$62,3,0)),"-")</f>
        <v>-</v>
      </c>
      <c r="Z32" s="27" t="str">
        <f>IF(HLOOKUP('レシピ表'!Z$2,'原料毎栄養価表'!$F$2:$WJ$62,ROW(),0)*('レシピ表'!Z$3/HLOOKUP('レシピ表'!Z$2,'原料毎栄養価表'!$F$2:$WJ$62,3,0))&lt;&gt;0, HLOOKUP('レシピ表'!Z$2,'原料毎栄養価表'!$F$2:$WJ$62,ROW(),0)*('レシピ表'!Z$3/HLOOKUP('レシピ表'!Z$2,'原料毎栄養価表'!$F$2:$WJ$62,3,0)),"-")</f>
        <v>-</v>
      </c>
      <c r="AA32" s="27" t="str">
        <f>IF(HLOOKUP('レシピ表'!AA$2,'原料毎栄養価表'!$F$2:$WJ$62,ROW(),0)*('レシピ表'!AA$3/HLOOKUP('レシピ表'!AA$2,'原料毎栄養価表'!$F$2:$WJ$62,3,0))&lt;&gt;0, HLOOKUP('レシピ表'!AA$2,'原料毎栄養価表'!$F$2:$WJ$62,ROW(),0)*('レシピ表'!AA$3/HLOOKUP('レシピ表'!AA$2,'原料毎栄養価表'!$F$2:$WJ$62,3,0)),"-")</f>
        <v>-</v>
      </c>
      <c r="AB32" s="27" t="str">
        <f>IF(HLOOKUP('レシピ表'!AB$2,'原料毎栄養価表'!$F$2:$WJ$62,ROW(),0)*('レシピ表'!AB$3/HLOOKUP('レシピ表'!AB$2,'原料毎栄養価表'!$F$2:$WJ$62,3,0))&lt;&gt;0, HLOOKUP('レシピ表'!AB$2,'原料毎栄養価表'!$F$2:$WJ$62,ROW(),0)*('レシピ表'!AB$3/HLOOKUP('レシピ表'!AB$2,'原料毎栄養価表'!$F$2:$WJ$62,3,0)),"-")</f>
        <v>-</v>
      </c>
      <c r="AC32" s="27" t="str">
        <f>IF(HLOOKUP('レシピ表'!AC$2,'原料毎栄養価表'!$F$2:$WJ$62,ROW(),0)*('レシピ表'!AC$3/HLOOKUP('レシピ表'!AC$2,'原料毎栄養価表'!$F$2:$WJ$62,3,0))&lt;&gt;0, HLOOKUP('レシピ表'!AC$2,'原料毎栄養価表'!$F$2:$WJ$62,ROW(),0)*('レシピ表'!AC$3/HLOOKUP('レシピ表'!AC$2,'原料毎栄養価表'!$F$2:$WJ$62,3,0)),"-")</f>
        <v>-</v>
      </c>
      <c r="AD32" s="27" t="str">
        <f>IF(HLOOKUP('レシピ表'!AD$2,'原料毎栄養価表'!$F$2:$WJ$62,ROW(),0)*('レシピ表'!AD$3/HLOOKUP('レシピ表'!AD$2,'原料毎栄養価表'!$F$2:$WJ$62,3,0))&lt;&gt;0, HLOOKUP('レシピ表'!AD$2,'原料毎栄養価表'!$F$2:$WJ$62,ROW(),0)*('レシピ表'!AD$3/HLOOKUP('レシピ表'!AD$2,'原料毎栄養価表'!$F$2:$WJ$62,3,0)),"-")</f>
        <v>-</v>
      </c>
      <c r="AE32" s="27" t="str">
        <f>IF(HLOOKUP('レシピ表'!AE$2,'原料毎栄養価表'!$F$2:$WJ$62,ROW(),0)*('レシピ表'!AE$3/HLOOKUP('レシピ表'!AE$2,'原料毎栄養価表'!$F$2:$WJ$62,3,0))&lt;&gt;0, HLOOKUP('レシピ表'!AE$2,'原料毎栄養価表'!$F$2:$WJ$62,ROW(),0)*('レシピ表'!AE$3/HLOOKUP('レシピ表'!AE$2,'原料毎栄養価表'!$F$2:$WJ$62,3,0)),"-")</f>
        <v>-</v>
      </c>
      <c r="AF32" s="27" t="str">
        <f>IF(HLOOKUP('レシピ表'!AF$2,'原料毎栄養価表'!$F$2:$WJ$62,ROW(),0)*('レシピ表'!AF$3/HLOOKUP('レシピ表'!AF$2,'原料毎栄養価表'!$F$2:$WJ$62,3,0))&lt;&gt;0, HLOOKUP('レシピ表'!AF$2,'原料毎栄養価表'!$F$2:$WJ$62,ROW(),0)*('レシピ表'!AF$3/HLOOKUP('レシピ表'!AF$2,'原料毎栄養価表'!$F$2:$WJ$62,3,0)),"-")</f>
        <v>-</v>
      </c>
      <c r="AG32" s="27" t="str">
        <f>IF(HLOOKUP('レシピ表'!AG$2,'原料毎栄養価表'!$F$2:$WJ$62,ROW(),0)*('レシピ表'!AG$3/HLOOKUP('レシピ表'!AG$2,'原料毎栄養価表'!$F$2:$WJ$62,3,0))&lt;&gt;0, HLOOKUP('レシピ表'!AG$2,'原料毎栄養価表'!$F$2:$WJ$62,ROW(),0)*('レシピ表'!AG$3/HLOOKUP('レシピ表'!AG$2,'原料毎栄養価表'!$F$2:$WJ$62,3,0)),"-")</f>
        <v>-</v>
      </c>
      <c r="AH32" s="27" t="str">
        <f>IF(HLOOKUP('レシピ表'!AH$2,'原料毎栄養価表'!$F$2:$WJ$62,ROW(),0)*('レシピ表'!AH$3/HLOOKUP('レシピ表'!AH$2,'原料毎栄養価表'!$F$2:$WJ$62,3,0))&lt;&gt;0, HLOOKUP('レシピ表'!AH$2,'原料毎栄養価表'!$F$2:$WJ$62,ROW(),0)*('レシピ表'!AH$3/HLOOKUP('レシピ表'!AH$2,'原料毎栄養価表'!$F$2:$WJ$62,3,0)),"-")</f>
        <v>-</v>
      </c>
      <c r="AI32" s="27" t="str">
        <f>IF(HLOOKUP('レシピ表'!AI$2,'原料毎栄養価表'!$F$2:$WJ$62,ROW(),0)*('レシピ表'!AI$3/HLOOKUP('レシピ表'!AI$2,'原料毎栄養価表'!$F$2:$WJ$62,3,0))&lt;&gt;0, HLOOKUP('レシピ表'!AI$2,'原料毎栄養価表'!$F$2:$WJ$62,ROW(),0)*('レシピ表'!AI$3/HLOOKUP('レシピ表'!AI$2,'原料毎栄養価表'!$F$2:$WJ$62,3,0)),"-")</f>
        <v>-</v>
      </c>
      <c r="AJ32" s="27" t="str">
        <f>IF(HLOOKUP('レシピ表'!AJ$2,'原料毎栄養価表'!$F$2:$WJ$62,ROW(),0)*('レシピ表'!AJ$3/HLOOKUP('レシピ表'!AJ$2,'原料毎栄養価表'!$F$2:$WJ$62,3,0))&lt;&gt;0, HLOOKUP('レシピ表'!AJ$2,'原料毎栄養価表'!$F$2:$WJ$62,ROW(),0)*('レシピ表'!AJ$3/HLOOKUP('レシピ表'!AJ$2,'原料毎栄養価表'!$F$2:$WJ$62,3,0)),"-")</f>
        <v>-</v>
      </c>
      <c r="AK32" s="27" t="str">
        <f>IF(HLOOKUP('レシピ表'!AK$2,'原料毎栄養価表'!$F$2:$WJ$62,ROW(),0)*('レシピ表'!AK$3/HLOOKUP('レシピ表'!AK$2,'原料毎栄養価表'!$F$2:$WJ$62,3,0))&lt;&gt;0, HLOOKUP('レシピ表'!AK$2,'原料毎栄養価表'!$F$2:$WJ$62,ROW(),0)*('レシピ表'!AK$3/HLOOKUP('レシピ表'!AK$2,'原料毎栄養価表'!$F$2:$WJ$62,3,0)),"-")</f>
        <v>-</v>
      </c>
      <c r="AL32" s="27" t="str">
        <f>IF(HLOOKUP('レシピ表'!AL$2,'原料毎栄養価表'!$F$2:$WJ$62,ROW(),0)*('レシピ表'!AL$3/HLOOKUP('レシピ表'!AL$2,'原料毎栄養価表'!$F$2:$WJ$62,3,0))&lt;&gt;0, HLOOKUP('レシピ表'!AL$2,'原料毎栄養価表'!$F$2:$WJ$62,ROW(),0)*('レシピ表'!AL$3/HLOOKUP('レシピ表'!AL$2,'原料毎栄養価表'!$F$2:$WJ$62,3,0)),"-")</f>
        <v>-</v>
      </c>
      <c r="AM32" s="27" t="str">
        <f>IF(HLOOKUP('レシピ表'!AM$2,'原料毎栄養価表'!$F$2:$WJ$62,ROW(),0)*('レシピ表'!AM$3/HLOOKUP('レシピ表'!AM$2,'原料毎栄養価表'!$F$2:$WJ$62,3,0))&lt;&gt;0, HLOOKUP('レシピ表'!AM$2,'原料毎栄養価表'!$F$2:$WJ$62,ROW(),0)*('レシピ表'!AM$3/HLOOKUP('レシピ表'!AM$2,'原料毎栄養価表'!$F$2:$WJ$62,3,0)),"-")</f>
        <v>-</v>
      </c>
      <c r="AN32" s="27" t="str">
        <f>IF(HLOOKUP('レシピ表'!AN$2,'原料毎栄養価表'!$F$2:$WJ$62,ROW(),0)*('レシピ表'!AN$3/HLOOKUP('レシピ表'!AN$2,'原料毎栄養価表'!$F$2:$WJ$62,3,0))&lt;&gt;0, HLOOKUP('レシピ表'!AN$2,'原料毎栄養価表'!$F$2:$WJ$62,ROW(),0)*('レシピ表'!AN$3/HLOOKUP('レシピ表'!AN$2,'原料毎栄養価表'!$F$2:$WJ$62,3,0)),"-")</f>
        <v>-</v>
      </c>
      <c r="AO32" s="27" t="str">
        <f>IF(HLOOKUP('レシピ表'!AO$2,'原料毎栄養価表'!$F$2:$WJ$62,ROW(),0)*('レシピ表'!AO$3/HLOOKUP('レシピ表'!AO$2,'原料毎栄養価表'!$F$2:$WJ$62,3,0))&lt;&gt;0, HLOOKUP('レシピ表'!AO$2,'原料毎栄養価表'!$F$2:$WJ$62,ROW(),0)*('レシピ表'!AO$3/HLOOKUP('レシピ表'!AO$2,'原料毎栄養価表'!$F$2:$WJ$62,3,0)),"-")</f>
        <v>-</v>
      </c>
      <c r="AP32" s="27" t="str">
        <f>IF(HLOOKUP('レシピ表'!AP$2,'原料毎栄養価表'!$F$2:$WJ$62,ROW(),0)*('レシピ表'!AP$3/HLOOKUP('レシピ表'!AP$2,'原料毎栄養価表'!$F$2:$WJ$62,3,0))&lt;&gt;0, HLOOKUP('レシピ表'!AP$2,'原料毎栄養価表'!$F$2:$WJ$62,ROW(),0)*('レシピ表'!AP$3/HLOOKUP('レシピ表'!AP$2,'原料毎栄養価表'!$F$2:$WJ$62,3,0)),"-")</f>
        <v>-</v>
      </c>
      <c r="AQ32" s="27" t="str">
        <f>IF(HLOOKUP('レシピ表'!AQ$2,'原料毎栄養価表'!$F$2:$WJ$62,ROW(),0)*('レシピ表'!AQ$3/HLOOKUP('レシピ表'!AQ$2,'原料毎栄養価表'!$F$2:$WJ$62,3,0))&lt;&gt;0, HLOOKUP('レシピ表'!AQ$2,'原料毎栄養価表'!$F$2:$WJ$62,ROW(),0)*('レシピ表'!AQ$3/HLOOKUP('レシピ表'!AQ$2,'原料毎栄養価表'!$F$2:$WJ$62,3,0)),"-")</f>
        <v>-</v>
      </c>
      <c r="AR32" s="27" t="str">
        <f>IF(HLOOKUP('レシピ表'!AR$2,'原料毎栄養価表'!$F$2:$WJ$62,ROW(),0)*('レシピ表'!AR$3/HLOOKUP('レシピ表'!AR$2,'原料毎栄養価表'!$F$2:$WJ$62,3,0))&lt;&gt;0, HLOOKUP('レシピ表'!AR$2,'原料毎栄養価表'!$F$2:$WJ$62,ROW(),0)*('レシピ表'!AR$3/HLOOKUP('レシピ表'!AR$2,'原料毎栄養価表'!$F$2:$WJ$62,3,0)),"-")</f>
        <v>-</v>
      </c>
      <c r="AS32" s="27" t="str">
        <f>IF(HLOOKUP('レシピ表'!AS$2,'原料毎栄養価表'!$F$2:$WJ$62,ROW(),0)*('レシピ表'!AS$3/HLOOKUP('レシピ表'!AS$2,'原料毎栄養価表'!$F$2:$WJ$62,3,0))&lt;&gt;0, HLOOKUP('レシピ表'!AS$2,'原料毎栄養価表'!$F$2:$WJ$62,ROW(),0)*('レシピ表'!AS$3/HLOOKUP('レシピ表'!AS$2,'原料毎栄養価表'!$F$2:$WJ$62,3,0)),"-")</f>
        <v>-</v>
      </c>
      <c r="AT32" s="27" t="str">
        <f>IF(HLOOKUP('レシピ表'!AT$2,'原料毎栄養価表'!$F$2:$WJ$62,ROW(),0)*('レシピ表'!AT$3/HLOOKUP('レシピ表'!AT$2,'原料毎栄養価表'!$F$2:$WJ$62,3,0))&lt;&gt;0, HLOOKUP('レシピ表'!AT$2,'原料毎栄養価表'!$F$2:$WJ$62,ROW(),0)*('レシピ表'!AT$3/HLOOKUP('レシピ表'!AT$2,'原料毎栄養価表'!$F$2:$WJ$62,3,0)),"-")</f>
        <v>-</v>
      </c>
    </row>
    <row r="33" ht="13.5" customHeight="1">
      <c r="A33" s="1"/>
      <c r="B33" s="16" t="s">
        <v>114</v>
      </c>
      <c r="C33" s="16" t="s">
        <v>115</v>
      </c>
      <c r="D33" s="16" t="s">
        <v>116</v>
      </c>
      <c r="E33" s="16" t="s">
        <v>103</v>
      </c>
      <c r="F33" s="27">
        <f>SUM('レシピ表'!I33:ZP33)</f>
        <v>2.1461</v>
      </c>
      <c r="G33" s="30">
        <v>100.0</v>
      </c>
      <c r="H33" s="31">
        <f>IFERROR('レシピ表'!$F33/HLOOKUP('レシピ表'!H$1,'必要栄養価表'!$F$4:$X$62,ROW()-1,0)*100,"-")</f>
        <v>238.4555556</v>
      </c>
      <c r="I33" s="27" t="str">
        <f>IF(HLOOKUP('レシピ表'!I$2,'原料毎栄養価表'!$F$2:$WJ$62,ROW(),0)*('レシピ表'!I$3/HLOOKUP('レシピ表'!I$2,'原料毎栄養価表'!$F$2:$WJ$62,3,0))&lt;&gt;0, HLOOKUP('レシピ表'!I$2,'原料毎栄養価表'!$F$2:$WJ$62,ROW(),0)*('レシピ表'!I$3/HLOOKUP('レシピ表'!I$2,'原料毎栄養価表'!$F$2:$WJ$62,3,0)),"-")</f>
        <v>-</v>
      </c>
      <c r="J33" s="27">
        <f>IF(HLOOKUP('レシピ表'!J$2,'原料毎栄養価表'!$F$2:$WJ$62,ROW(),0)*('レシピ表'!J$3/HLOOKUP('レシピ表'!J$2,'原料毎栄養価表'!$F$2:$WJ$62,3,0))&lt;&gt;0, HLOOKUP('レシピ表'!J$2,'原料毎栄養価表'!$F$2:$WJ$62,ROW(),0)*('レシピ表'!J$3/HLOOKUP('レシピ表'!J$2,'原料毎栄養価表'!$F$2:$WJ$62,3,0)),"-")</f>
        <v>1.23</v>
      </c>
      <c r="K33" s="27">
        <f>IF(HLOOKUP('レシピ表'!K$2,'原料毎栄養価表'!$F$2:$WJ$62,ROW(),0)*('レシピ表'!K$3/HLOOKUP('レシピ表'!K$2,'原料毎栄養価表'!$F$2:$WJ$62,3,0))&lt;&gt;0, HLOOKUP('レシピ表'!K$2,'原料毎栄養価表'!$F$2:$WJ$62,ROW(),0)*('レシピ表'!K$3/HLOOKUP('レシピ表'!K$2,'原料毎栄養価表'!$F$2:$WJ$62,3,0)),"-")</f>
        <v>0.13</v>
      </c>
      <c r="L33" s="27">
        <f>IF(HLOOKUP('レシピ表'!L$2,'原料毎栄養価表'!$F$2:$WJ$62,ROW(),0)*('レシピ表'!L$3/HLOOKUP('レシピ表'!L$2,'原料毎栄養価表'!$F$2:$WJ$62,3,0))&lt;&gt;0, HLOOKUP('レシピ表'!L$2,'原料毎栄養価表'!$F$2:$WJ$62,ROW(),0)*('レシピ表'!L$3/HLOOKUP('レシピ表'!L$2,'原料毎栄養価表'!$F$2:$WJ$62,3,0)),"-")</f>
        <v>0.0001</v>
      </c>
      <c r="M33" s="27" t="str">
        <f>IF(HLOOKUP('レシピ表'!M$2,'原料毎栄養価表'!$F$2:$WJ$62,ROW(),0)*('レシピ表'!M$3/HLOOKUP('レシピ表'!M$2,'原料毎栄養価表'!$F$2:$WJ$62,3,0))&lt;&gt;0, HLOOKUP('レシピ表'!M$2,'原料毎栄養価表'!$F$2:$WJ$62,ROW(),0)*('レシピ表'!M$3/HLOOKUP('レシピ表'!M$2,'原料毎栄養価表'!$F$2:$WJ$62,3,0)),"-")</f>
        <v>-</v>
      </c>
      <c r="N33" s="27">
        <f>IF(HLOOKUP('レシピ表'!N$2,'原料毎栄養価表'!$F$2:$WJ$62,ROW(),0)*('レシピ表'!N$3/HLOOKUP('レシピ表'!N$2,'原料毎栄養価表'!$F$2:$WJ$62,3,0))&lt;&gt;0, HLOOKUP('レシピ表'!N$2,'原料毎栄養価表'!$F$2:$WJ$62,ROW(),0)*('レシピ表'!N$3/HLOOKUP('レシピ表'!N$2,'原料毎栄養価表'!$F$2:$WJ$62,3,0)),"-")</f>
        <v>0.072</v>
      </c>
      <c r="O33" s="27" t="str">
        <f>IF(HLOOKUP('レシピ表'!O$2,'原料毎栄養価表'!$F$2:$WJ$62,ROW(),0)*('レシピ表'!O$3/HLOOKUP('レシピ表'!O$2,'原料毎栄養価表'!$F$2:$WJ$62,3,0))&lt;&gt;0, HLOOKUP('レシピ表'!O$2,'原料毎栄養価表'!$F$2:$WJ$62,ROW(),0)*('レシピ表'!O$3/HLOOKUP('レシピ表'!O$2,'原料毎栄養価表'!$F$2:$WJ$62,3,0)),"-")</f>
        <v>-</v>
      </c>
      <c r="P33" s="27" t="str">
        <f>IF(HLOOKUP('レシピ表'!P$2,'原料毎栄養価表'!$F$2:$WJ$62,ROW(),0)*('レシピ表'!P$3/HLOOKUP('レシピ表'!P$2,'原料毎栄養価表'!$F$2:$WJ$62,3,0))&lt;&gt;0, HLOOKUP('レシピ表'!P$2,'原料毎栄養価表'!$F$2:$WJ$62,ROW(),0)*('レシピ表'!P$3/HLOOKUP('レシピ表'!P$2,'原料毎栄養価表'!$F$2:$WJ$62,3,0)),"-")</f>
        <v>-</v>
      </c>
      <c r="Q33" s="27">
        <f>IF(HLOOKUP('レシピ表'!Q$2,'原料毎栄養価表'!$F$2:$WJ$62,ROW(),0)*('レシピ表'!Q$3/HLOOKUP('レシピ表'!Q$2,'原料毎栄養価表'!$F$2:$WJ$62,3,0))&lt;&gt;0, HLOOKUP('レシピ表'!Q$2,'原料毎栄養価表'!$F$2:$WJ$62,ROW(),0)*('レシピ表'!Q$3/HLOOKUP('レシピ表'!Q$2,'原料毎栄養価表'!$F$2:$WJ$62,3,0)),"-")</f>
        <v>0.114</v>
      </c>
      <c r="R33" s="27" t="str">
        <f>IF(HLOOKUP('レシピ表'!R$2,'原料毎栄養価表'!$F$2:$WJ$62,ROW(),0)*('レシピ表'!R$3/HLOOKUP('レシピ表'!R$2,'原料毎栄養価表'!$F$2:$WJ$62,3,0))&lt;&gt;0, HLOOKUP('レシピ表'!R$2,'原料毎栄養価表'!$F$2:$WJ$62,ROW(),0)*('レシピ表'!R$3/HLOOKUP('レシピ表'!R$2,'原料毎栄養価表'!$F$2:$WJ$62,3,0)),"-")</f>
        <v>-</v>
      </c>
      <c r="S33" s="27" t="str">
        <f>IF(HLOOKUP('レシピ表'!S$2,'原料毎栄養価表'!$F$2:$WJ$62,ROW(),0)*('レシピ表'!S$3/HLOOKUP('レシピ表'!S$2,'原料毎栄養価表'!$F$2:$WJ$62,3,0))&lt;&gt;0, HLOOKUP('レシピ表'!S$2,'原料毎栄養価表'!$F$2:$WJ$62,ROW(),0)*('レシピ表'!S$3/HLOOKUP('レシピ表'!S$2,'原料毎栄養価表'!$F$2:$WJ$62,3,0)),"-")</f>
        <v>-</v>
      </c>
      <c r="T33" s="27" t="str">
        <f>IF(HLOOKUP('レシピ表'!T$2,'原料毎栄養価表'!$F$2:$WJ$62,ROW(),0)*('レシピ表'!T$3/HLOOKUP('レシピ表'!T$2,'原料毎栄養価表'!$F$2:$WJ$62,3,0))&lt;&gt;0, HLOOKUP('レシピ表'!T$2,'原料毎栄養価表'!$F$2:$WJ$62,ROW(),0)*('レシピ表'!T$3/HLOOKUP('レシピ表'!T$2,'原料毎栄養価表'!$F$2:$WJ$62,3,0)),"-")</f>
        <v>-</v>
      </c>
      <c r="U33" s="27" t="str">
        <f>IF(HLOOKUP('レシピ表'!U$2,'原料毎栄養価表'!$F$2:$WJ$62,ROW(),0)*('レシピ表'!U$3/HLOOKUP('レシピ表'!U$2,'原料毎栄養価表'!$F$2:$WJ$62,3,0))&lt;&gt;0, HLOOKUP('レシピ表'!U$2,'原料毎栄養価表'!$F$2:$WJ$62,ROW(),0)*('レシピ表'!U$3/HLOOKUP('レシピ表'!U$2,'原料毎栄養価表'!$F$2:$WJ$62,3,0)),"-")</f>
        <v>-</v>
      </c>
      <c r="V33" s="27">
        <f>IF(HLOOKUP('レシピ表'!V$2,'原料毎栄養価表'!$F$2:$WJ$62,ROW(),0)*('レシピ表'!V$3/HLOOKUP('レシピ表'!V$2,'原料毎栄養価表'!$F$2:$WJ$62,3,0))&lt;&gt;0, HLOOKUP('レシピ表'!V$2,'原料毎栄養価表'!$F$2:$WJ$62,ROW(),0)*('レシピ表'!V$3/HLOOKUP('レシピ表'!V$2,'原料毎栄養価表'!$F$2:$WJ$62,3,0)),"-")</f>
        <v>0.3</v>
      </c>
      <c r="W33" s="27">
        <f>IF(HLOOKUP('レシピ表'!W$2,'原料毎栄養価表'!$F$2:$WJ$62,ROW(),0)*('レシピ表'!W$3/HLOOKUP('レシピ表'!W$2,'原料毎栄養価表'!$F$2:$WJ$62,3,0))&lt;&gt;0, HLOOKUP('レシピ表'!W$2,'原料毎栄養価表'!$F$2:$WJ$62,ROW(),0)*('レシピ表'!W$3/HLOOKUP('レシピ表'!W$2,'原料毎栄養価表'!$F$2:$WJ$62,3,0)),"-")</f>
        <v>0.3</v>
      </c>
      <c r="X33" s="27" t="str">
        <f>IF(HLOOKUP('レシピ表'!X$2,'原料毎栄養価表'!$F$2:$WJ$62,ROW(),0)*('レシピ表'!X$3/HLOOKUP('レシピ表'!X$2,'原料毎栄養価表'!$F$2:$WJ$62,3,0))&lt;&gt;0, HLOOKUP('レシピ表'!X$2,'原料毎栄養価表'!$F$2:$WJ$62,ROW(),0)*('レシピ表'!X$3/HLOOKUP('レシピ表'!X$2,'原料毎栄養価表'!$F$2:$WJ$62,3,0)),"-")</f>
        <v>-</v>
      </c>
      <c r="Y33" s="27" t="str">
        <f>IF(HLOOKUP('レシピ表'!Y$2,'原料毎栄養価表'!$F$2:$WJ$62,ROW(),0)*('レシピ表'!Y$3/HLOOKUP('レシピ表'!Y$2,'原料毎栄養価表'!$F$2:$WJ$62,3,0))&lt;&gt;0, HLOOKUP('レシピ表'!Y$2,'原料毎栄養価表'!$F$2:$WJ$62,ROW(),0)*('レシピ表'!Y$3/HLOOKUP('レシピ表'!Y$2,'原料毎栄養価表'!$F$2:$WJ$62,3,0)),"-")</f>
        <v>-</v>
      </c>
      <c r="Z33" s="27" t="str">
        <f>IF(HLOOKUP('レシピ表'!Z$2,'原料毎栄養価表'!$F$2:$WJ$62,ROW(),0)*('レシピ表'!Z$3/HLOOKUP('レシピ表'!Z$2,'原料毎栄養価表'!$F$2:$WJ$62,3,0))&lt;&gt;0, HLOOKUP('レシピ表'!Z$2,'原料毎栄養価表'!$F$2:$WJ$62,ROW(),0)*('レシピ表'!Z$3/HLOOKUP('レシピ表'!Z$2,'原料毎栄養価表'!$F$2:$WJ$62,3,0)),"-")</f>
        <v>-</v>
      </c>
      <c r="AA33" s="27" t="str">
        <f>IF(HLOOKUP('レシピ表'!AA$2,'原料毎栄養価表'!$F$2:$WJ$62,ROW(),0)*('レシピ表'!AA$3/HLOOKUP('レシピ表'!AA$2,'原料毎栄養価表'!$F$2:$WJ$62,3,0))&lt;&gt;0, HLOOKUP('レシピ表'!AA$2,'原料毎栄養価表'!$F$2:$WJ$62,ROW(),0)*('レシピ表'!AA$3/HLOOKUP('レシピ表'!AA$2,'原料毎栄養価表'!$F$2:$WJ$62,3,0)),"-")</f>
        <v>-</v>
      </c>
      <c r="AB33" s="27" t="str">
        <f>IF(HLOOKUP('レシピ表'!AB$2,'原料毎栄養価表'!$F$2:$WJ$62,ROW(),0)*('レシピ表'!AB$3/HLOOKUP('レシピ表'!AB$2,'原料毎栄養価表'!$F$2:$WJ$62,3,0))&lt;&gt;0, HLOOKUP('レシピ表'!AB$2,'原料毎栄養価表'!$F$2:$WJ$62,ROW(),0)*('レシピ表'!AB$3/HLOOKUP('レシピ表'!AB$2,'原料毎栄養価表'!$F$2:$WJ$62,3,0)),"-")</f>
        <v>-</v>
      </c>
      <c r="AC33" s="27" t="str">
        <f>IF(HLOOKUP('レシピ表'!AC$2,'原料毎栄養価表'!$F$2:$WJ$62,ROW(),0)*('レシピ表'!AC$3/HLOOKUP('レシピ表'!AC$2,'原料毎栄養価表'!$F$2:$WJ$62,3,0))&lt;&gt;0, HLOOKUP('レシピ表'!AC$2,'原料毎栄養価表'!$F$2:$WJ$62,ROW(),0)*('レシピ表'!AC$3/HLOOKUP('レシピ表'!AC$2,'原料毎栄養価表'!$F$2:$WJ$62,3,0)),"-")</f>
        <v>-</v>
      </c>
      <c r="AD33" s="27" t="str">
        <f>IF(HLOOKUP('レシピ表'!AD$2,'原料毎栄養価表'!$F$2:$WJ$62,ROW(),0)*('レシピ表'!AD$3/HLOOKUP('レシピ表'!AD$2,'原料毎栄養価表'!$F$2:$WJ$62,3,0))&lt;&gt;0, HLOOKUP('レシピ表'!AD$2,'原料毎栄養価表'!$F$2:$WJ$62,ROW(),0)*('レシピ表'!AD$3/HLOOKUP('レシピ表'!AD$2,'原料毎栄養価表'!$F$2:$WJ$62,3,0)),"-")</f>
        <v>-</v>
      </c>
      <c r="AE33" s="27" t="str">
        <f>IF(HLOOKUP('レシピ表'!AE$2,'原料毎栄養価表'!$F$2:$WJ$62,ROW(),0)*('レシピ表'!AE$3/HLOOKUP('レシピ表'!AE$2,'原料毎栄養価表'!$F$2:$WJ$62,3,0))&lt;&gt;0, HLOOKUP('レシピ表'!AE$2,'原料毎栄養価表'!$F$2:$WJ$62,ROW(),0)*('レシピ表'!AE$3/HLOOKUP('レシピ表'!AE$2,'原料毎栄養価表'!$F$2:$WJ$62,3,0)),"-")</f>
        <v>-</v>
      </c>
      <c r="AF33" s="27" t="str">
        <f>IF(HLOOKUP('レシピ表'!AF$2,'原料毎栄養価表'!$F$2:$WJ$62,ROW(),0)*('レシピ表'!AF$3/HLOOKUP('レシピ表'!AF$2,'原料毎栄養価表'!$F$2:$WJ$62,3,0))&lt;&gt;0, HLOOKUP('レシピ表'!AF$2,'原料毎栄養価表'!$F$2:$WJ$62,ROW(),0)*('レシピ表'!AF$3/HLOOKUP('レシピ表'!AF$2,'原料毎栄養価表'!$F$2:$WJ$62,3,0)),"-")</f>
        <v>-</v>
      </c>
      <c r="AG33" s="27" t="str">
        <f>IF(HLOOKUP('レシピ表'!AG$2,'原料毎栄養価表'!$F$2:$WJ$62,ROW(),0)*('レシピ表'!AG$3/HLOOKUP('レシピ表'!AG$2,'原料毎栄養価表'!$F$2:$WJ$62,3,0))&lt;&gt;0, HLOOKUP('レシピ表'!AG$2,'原料毎栄養価表'!$F$2:$WJ$62,ROW(),0)*('レシピ表'!AG$3/HLOOKUP('レシピ表'!AG$2,'原料毎栄養価表'!$F$2:$WJ$62,3,0)),"-")</f>
        <v>-</v>
      </c>
      <c r="AH33" s="27" t="str">
        <f>IF(HLOOKUP('レシピ表'!AH$2,'原料毎栄養価表'!$F$2:$WJ$62,ROW(),0)*('レシピ表'!AH$3/HLOOKUP('レシピ表'!AH$2,'原料毎栄養価表'!$F$2:$WJ$62,3,0))&lt;&gt;0, HLOOKUP('レシピ表'!AH$2,'原料毎栄養価表'!$F$2:$WJ$62,ROW(),0)*('レシピ表'!AH$3/HLOOKUP('レシピ表'!AH$2,'原料毎栄養価表'!$F$2:$WJ$62,3,0)),"-")</f>
        <v>-</v>
      </c>
      <c r="AI33" s="27" t="str">
        <f>IF(HLOOKUP('レシピ表'!AI$2,'原料毎栄養価表'!$F$2:$WJ$62,ROW(),0)*('レシピ表'!AI$3/HLOOKUP('レシピ表'!AI$2,'原料毎栄養価表'!$F$2:$WJ$62,3,0))&lt;&gt;0, HLOOKUP('レシピ表'!AI$2,'原料毎栄養価表'!$F$2:$WJ$62,ROW(),0)*('レシピ表'!AI$3/HLOOKUP('レシピ表'!AI$2,'原料毎栄養価表'!$F$2:$WJ$62,3,0)),"-")</f>
        <v>-</v>
      </c>
      <c r="AJ33" s="27" t="str">
        <f>IF(HLOOKUP('レシピ表'!AJ$2,'原料毎栄養価表'!$F$2:$WJ$62,ROW(),0)*('レシピ表'!AJ$3/HLOOKUP('レシピ表'!AJ$2,'原料毎栄養価表'!$F$2:$WJ$62,3,0))&lt;&gt;0, HLOOKUP('レシピ表'!AJ$2,'原料毎栄養価表'!$F$2:$WJ$62,ROW(),0)*('レシピ表'!AJ$3/HLOOKUP('レシピ表'!AJ$2,'原料毎栄養価表'!$F$2:$WJ$62,3,0)),"-")</f>
        <v>-</v>
      </c>
      <c r="AK33" s="27" t="str">
        <f>IF(HLOOKUP('レシピ表'!AK$2,'原料毎栄養価表'!$F$2:$WJ$62,ROW(),0)*('レシピ表'!AK$3/HLOOKUP('レシピ表'!AK$2,'原料毎栄養価表'!$F$2:$WJ$62,3,0))&lt;&gt;0, HLOOKUP('レシピ表'!AK$2,'原料毎栄養価表'!$F$2:$WJ$62,ROW(),0)*('レシピ表'!AK$3/HLOOKUP('レシピ表'!AK$2,'原料毎栄養価表'!$F$2:$WJ$62,3,0)),"-")</f>
        <v>-</v>
      </c>
      <c r="AL33" s="27" t="str">
        <f>IF(HLOOKUP('レシピ表'!AL$2,'原料毎栄養価表'!$F$2:$WJ$62,ROW(),0)*('レシピ表'!AL$3/HLOOKUP('レシピ表'!AL$2,'原料毎栄養価表'!$F$2:$WJ$62,3,0))&lt;&gt;0, HLOOKUP('レシピ表'!AL$2,'原料毎栄養価表'!$F$2:$WJ$62,ROW(),0)*('レシピ表'!AL$3/HLOOKUP('レシピ表'!AL$2,'原料毎栄養価表'!$F$2:$WJ$62,3,0)),"-")</f>
        <v>-</v>
      </c>
      <c r="AM33" s="27" t="str">
        <f>IF(HLOOKUP('レシピ表'!AM$2,'原料毎栄養価表'!$F$2:$WJ$62,ROW(),0)*('レシピ表'!AM$3/HLOOKUP('レシピ表'!AM$2,'原料毎栄養価表'!$F$2:$WJ$62,3,0))&lt;&gt;0, HLOOKUP('レシピ表'!AM$2,'原料毎栄養価表'!$F$2:$WJ$62,ROW(),0)*('レシピ表'!AM$3/HLOOKUP('レシピ表'!AM$2,'原料毎栄養価表'!$F$2:$WJ$62,3,0)),"-")</f>
        <v>-</v>
      </c>
      <c r="AN33" s="27" t="str">
        <f>IF(HLOOKUP('レシピ表'!AN$2,'原料毎栄養価表'!$F$2:$WJ$62,ROW(),0)*('レシピ表'!AN$3/HLOOKUP('レシピ表'!AN$2,'原料毎栄養価表'!$F$2:$WJ$62,3,0))&lt;&gt;0, HLOOKUP('レシピ表'!AN$2,'原料毎栄養価表'!$F$2:$WJ$62,ROW(),0)*('レシピ表'!AN$3/HLOOKUP('レシピ表'!AN$2,'原料毎栄養価表'!$F$2:$WJ$62,3,0)),"-")</f>
        <v>-</v>
      </c>
      <c r="AO33" s="27" t="str">
        <f>IF(HLOOKUP('レシピ表'!AO$2,'原料毎栄養価表'!$F$2:$WJ$62,ROW(),0)*('レシピ表'!AO$3/HLOOKUP('レシピ表'!AO$2,'原料毎栄養価表'!$F$2:$WJ$62,3,0))&lt;&gt;0, HLOOKUP('レシピ表'!AO$2,'原料毎栄養価表'!$F$2:$WJ$62,ROW(),0)*('レシピ表'!AO$3/HLOOKUP('レシピ表'!AO$2,'原料毎栄養価表'!$F$2:$WJ$62,3,0)),"-")</f>
        <v>-</v>
      </c>
      <c r="AP33" s="27" t="str">
        <f>IF(HLOOKUP('レシピ表'!AP$2,'原料毎栄養価表'!$F$2:$WJ$62,ROW(),0)*('レシピ表'!AP$3/HLOOKUP('レシピ表'!AP$2,'原料毎栄養価表'!$F$2:$WJ$62,3,0))&lt;&gt;0, HLOOKUP('レシピ表'!AP$2,'原料毎栄養価表'!$F$2:$WJ$62,ROW(),0)*('レシピ表'!AP$3/HLOOKUP('レシピ表'!AP$2,'原料毎栄養価表'!$F$2:$WJ$62,3,0)),"-")</f>
        <v>-</v>
      </c>
      <c r="AQ33" s="27" t="str">
        <f>IF(HLOOKUP('レシピ表'!AQ$2,'原料毎栄養価表'!$F$2:$WJ$62,ROW(),0)*('レシピ表'!AQ$3/HLOOKUP('レシピ表'!AQ$2,'原料毎栄養価表'!$F$2:$WJ$62,3,0))&lt;&gt;0, HLOOKUP('レシピ表'!AQ$2,'原料毎栄養価表'!$F$2:$WJ$62,ROW(),0)*('レシピ表'!AQ$3/HLOOKUP('レシピ表'!AQ$2,'原料毎栄養価表'!$F$2:$WJ$62,3,0)),"-")</f>
        <v>-</v>
      </c>
      <c r="AR33" s="27" t="str">
        <f>IF(HLOOKUP('レシピ表'!AR$2,'原料毎栄養価表'!$F$2:$WJ$62,ROW(),0)*('レシピ表'!AR$3/HLOOKUP('レシピ表'!AR$2,'原料毎栄養価表'!$F$2:$WJ$62,3,0))&lt;&gt;0, HLOOKUP('レシピ表'!AR$2,'原料毎栄養価表'!$F$2:$WJ$62,ROW(),0)*('レシピ表'!AR$3/HLOOKUP('レシピ表'!AR$2,'原料毎栄養価表'!$F$2:$WJ$62,3,0)),"-")</f>
        <v>-</v>
      </c>
      <c r="AS33" s="27" t="str">
        <f>IF(HLOOKUP('レシピ表'!AS$2,'原料毎栄養価表'!$F$2:$WJ$62,ROW(),0)*('レシピ表'!AS$3/HLOOKUP('レシピ表'!AS$2,'原料毎栄養価表'!$F$2:$WJ$62,3,0))&lt;&gt;0, HLOOKUP('レシピ表'!AS$2,'原料毎栄養価表'!$F$2:$WJ$62,ROW(),0)*('レシピ表'!AS$3/HLOOKUP('レシピ表'!AS$2,'原料毎栄養価表'!$F$2:$WJ$62,3,0)),"-")</f>
        <v>-</v>
      </c>
      <c r="AT33" s="27" t="str">
        <f>IF(HLOOKUP('レシピ表'!AT$2,'原料毎栄養価表'!$F$2:$WJ$62,ROW(),0)*('レシピ表'!AT$3/HLOOKUP('レシピ表'!AT$2,'原料毎栄養価表'!$F$2:$WJ$62,3,0))&lt;&gt;0, HLOOKUP('レシピ表'!AT$2,'原料毎栄養価表'!$F$2:$WJ$62,ROW(),0)*('レシピ表'!AT$3/HLOOKUP('レシピ表'!AT$2,'原料毎栄養価表'!$F$2:$WJ$62,3,0)),"-")</f>
        <v>-</v>
      </c>
    </row>
    <row r="34" ht="13.5" customHeight="1">
      <c r="A34" s="1"/>
      <c r="B34" s="16" t="s">
        <v>117</v>
      </c>
      <c r="C34" s="16" t="s">
        <v>118</v>
      </c>
      <c r="D34" s="16" t="s">
        <v>119</v>
      </c>
      <c r="E34" s="16" t="s">
        <v>113</v>
      </c>
      <c r="F34" s="27">
        <f>SUM('レシピ表'!I34:ZP34)</f>
        <v>240.85</v>
      </c>
      <c r="G34" s="30">
        <v>100.0</v>
      </c>
      <c r="H34" s="31">
        <f>IFERROR('レシピ表'!$F34/HLOOKUP('レシピ表'!H$1,'必要栄養価表'!$F$4:$X$62,ROW()-1,0)*100,"-")</f>
        <v>185.2692308</v>
      </c>
      <c r="I34" s="27" t="str">
        <f>IF(HLOOKUP('レシピ表'!I$2,'原料毎栄養価表'!$F$2:$WJ$62,ROW(),0)*('レシピ表'!I$3/HLOOKUP('レシピ表'!I$2,'原料毎栄養価表'!$F$2:$WJ$62,3,0))&lt;&gt;0, HLOOKUP('レシピ表'!I$2,'原料毎栄養価表'!$F$2:$WJ$62,ROW(),0)*('レシピ表'!I$3/HLOOKUP('レシピ表'!I$2,'原料毎栄養価表'!$F$2:$WJ$62,3,0)),"-")</f>
        <v>-</v>
      </c>
      <c r="J34" s="27" t="str">
        <f>IF(HLOOKUP('レシピ表'!J$2,'原料毎栄養価表'!$F$2:$WJ$62,ROW(),0)*('レシピ表'!J$3/HLOOKUP('レシピ表'!J$2,'原料毎栄養価表'!$F$2:$WJ$62,3,0))&lt;&gt;0, HLOOKUP('レシピ表'!J$2,'原料毎栄養価表'!$F$2:$WJ$62,ROW(),0)*('レシピ表'!J$3/HLOOKUP('レシピ表'!J$2,'原料毎栄養価表'!$F$2:$WJ$62,3,0)),"-")</f>
        <v>-</v>
      </c>
      <c r="K34" s="27">
        <f>IF(HLOOKUP('レシピ表'!K$2,'原料毎栄養価表'!$F$2:$WJ$62,ROW(),0)*('レシピ表'!K$3/HLOOKUP('レシピ表'!K$2,'原料毎栄養価表'!$F$2:$WJ$62,3,0))&lt;&gt;0, HLOOKUP('レシピ表'!K$2,'原料毎栄養価表'!$F$2:$WJ$62,ROW(),0)*('レシピ表'!K$3/HLOOKUP('レシピ表'!K$2,'原料毎栄養価表'!$F$2:$WJ$62,3,0)),"-")</f>
        <v>0.4</v>
      </c>
      <c r="L34" s="27">
        <f>IF(HLOOKUP('レシピ表'!L$2,'原料毎栄養価表'!$F$2:$WJ$62,ROW(),0)*('レシピ表'!L$3/HLOOKUP('レシピ表'!L$2,'原料毎栄養価表'!$F$2:$WJ$62,3,0))&lt;&gt;0, HLOOKUP('レシピ表'!L$2,'原料毎栄養価表'!$F$2:$WJ$62,ROW(),0)*('レシピ表'!L$3/HLOOKUP('レシピ表'!L$2,'原料毎栄養価表'!$F$2:$WJ$62,3,0)),"-")</f>
        <v>240</v>
      </c>
      <c r="M34" s="27" t="str">
        <f>IF(HLOOKUP('レシピ表'!M$2,'原料毎栄養価表'!$F$2:$WJ$62,ROW(),0)*('レシピ表'!M$3/HLOOKUP('レシピ表'!M$2,'原料毎栄養価表'!$F$2:$WJ$62,3,0))&lt;&gt;0, HLOOKUP('レシピ表'!M$2,'原料毎栄養価表'!$F$2:$WJ$62,ROW(),0)*('レシピ表'!M$3/HLOOKUP('レシピ表'!M$2,'原料毎栄養価表'!$F$2:$WJ$62,3,0)),"-")</f>
        <v>-</v>
      </c>
      <c r="N34" s="27">
        <f>IF(HLOOKUP('レシピ表'!N$2,'原料毎栄養価表'!$F$2:$WJ$62,ROW(),0)*('レシピ表'!N$3/HLOOKUP('レシピ表'!N$2,'原料毎栄養価表'!$F$2:$WJ$62,3,0))&lt;&gt;0, HLOOKUP('レシピ表'!N$2,'原料毎栄養価表'!$F$2:$WJ$62,ROW(),0)*('レシピ表'!N$3/HLOOKUP('レシピ表'!N$2,'原料毎栄養価表'!$F$2:$WJ$62,3,0)),"-")</f>
        <v>0.45</v>
      </c>
      <c r="O34" s="27" t="str">
        <f>IF(HLOOKUP('レシピ表'!O$2,'原料毎栄養価表'!$F$2:$WJ$62,ROW(),0)*('レシピ表'!O$3/HLOOKUP('レシピ表'!O$2,'原料毎栄養価表'!$F$2:$WJ$62,3,0))&lt;&gt;0, HLOOKUP('レシピ表'!O$2,'原料毎栄養価表'!$F$2:$WJ$62,ROW(),0)*('レシピ表'!O$3/HLOOKUP('レシピ表'!O$2,'原料毎栄養価表'!$F$2:$WJ$62,3,0)),"-")</f>
        <v>-</v>
      </c>
      <c r="P34" s="27" t="str">
        <f>IF(HLOOKUP('レシピ表'!P$2,'原料毎栄養価表'!$F$2:$WJ$62,ROW(),0)*('レシピ表'!P$3/HLOOKUP('レシピ表'!P$2,'原料毎栄養価表'!$F$2:$WJ$62,3,0))&lt;&gt;0, HLOOKUP('レシピ表'!P$2,'原料毎栄養価表'!$F$2:$WJ$62,ROW(),0)*('レシピ表'!P$3/HLOOKUP('レシピ表'!P$2,'原料毎栄養価表'!$F$2:$WJ$62,3,0)),"-")</f>
        <v>-</v>
      </c>
      <c r="Q34" s="27" t="str">
        <f>IF(HLOOKUP('レシピ表'!Q$2,'原料毎栄養価表'!$F$2:$WJ$62,ROW(),0)*('レシピ表'!Q$3/HLOOKUP('レシピ表'!Q$2,'原料毎栄養価表'!$F$2:$WJ$62,3,0))&lt;&gt;0, HLOOKUP('レシピ表'!Q$2,'原料毎栄養価表'!$F$2:$WJ$62,ROW(),0)*('レシピ表'!Q$3/HLOOKUP('レシピ表'!Q$2,'原料毎栄養価表'!$F$2:$WJ$62,3,0)),"-")</f>
        <v>-</v>
      </c>
      <c r="R34" s="27" t="str">
        <f>IF(HLOOKUP('レシピ表'!R$2,'原料毎栄養価表'!$F$2:$WJ$62,ROW(),0)*('レシピ表'!R$3/HLOOKUP('レシピ表'!R$2,'原料毎栄養価表'!$F$2:$WJ$62,3,0))&lt;&gt;0, HLOOKUP('レシピ表'!R$2,'原料毎栄養価表'!$F$2:$WJ$62,ROW(),0)*('レシピ表'!R$3/HLOOKUP('レシピ表'!R$2,'原料毎栄養価表'!$F$2:$WJ$62,3,0)),"-")</f>
        <v>-</v>
      </c>
      <c r="S34" s="27" t="str">
        <f>IF(HLOOKUP('レシピ表'!S$2,'原料毎栄養価表'!$F$2:$WJ$62,ROW(),0)*('レシピ表'!S$3/HLOOKUP('レシピ表'!S$2,'原料毎栄養価表'!$F$2:$WJ$62,3,0))&lt;&gt;0, HLOOKUP('レシピ表'!S$2,'原料毎栄養価表'!$F$2:$WJ$62,ROW(),0)*('レシピ表'!S$3/HLOOKUP('レシピ表'!S$2,'原料毎栄養価表'!$F$2:$WJ$62,3,0)),"-")</f>
        <v>-</v>
      </c>
      <c r="T34" s="27" t="str">
        <f>IF(HLOOKUP('レシピ表'!T$2,'原料毎栄養価表'!$F$2:$WJ$62,ROW(),0)*('レシピ表'!T$3/HLOOKUP('レシピ表'!T$2,'原料毎栄養価表'!$F$2:$WJ$62,3,0))&lt;&gt;0, HLOOKUP('レシピ表'!T$2,'原料毎栄養価表'!$F$2:$WJ$62,ROW(),0)*('レシピ表'!T$3/HLOOKUP('レシピ表'!T$2,'原料毎栄養価表'!$F$2:$WJ$62,3,0)),"-")</f>
        <v>-</v>
      </c>
      <c r="U34" s="27" t="str">
        <f>IF(HLOOKUP('レシピ表'!U$2,'原料毎栄養価表'!$F$2:$WJ$62,ROW(),0)*('レシピ表'!U$3/HLOOKUP('レシピ表'!U$2,'原料毎栄養価表'!$F$2:$WJ$62,3,0))&lt;&gt;0, HLOOKUP('レシピ表'!U$2,'原料毎栄養価表'!$F$2:$WJ$62,ROW(),0)*('レシピ表'!U$3/HLOOKUP('レシピ表'!U$2,'原料毎栄養価表'!$F$2:$WJ$62,3,0)),"-")</f>
        <v>-</v>
      </c>
      <c r="V34" s="27" t="str">
        <f>IF(HLOOKUP('レシピ表'!V$2,'原料毎栄養価表'!$F$2:$WJ$62,ROW(),0)*('レシピ表'!V$3/HLOOKUP('レシピ表'!V$2,'原料毎栄養価表'!$F$2:$WJ$62,3,0))&lt;&gt;0, HLOOKUP('レシピ表'!V$2,'原料毎栄養価表'!$F$2:$WJ$62,ROW(),0)*('レシピ表'!V$3/HLOOKUP('レシピ表'!V$2,'原料毎栄養価表'!$F$2:$WJ$62,3,0)),"-")</f>
        <v>-</v>
      </c>
      <c r="W34" s="27" t="str">
        <f>IF(HLOOKUP('レシピ表'!W$2,'原料毎栄養価表'!$F$2:$WJ$62,ROW(),0)*('レシピ表'!W$3/HLOOKUP('レシピ表'!W$2,'原料毎栄養価表'!$F$2:$WJ$62,3,0))&lt;&gt;0, HLOOKUP('レシピ表'!W$2,'原料毎栄養価表'!$F$2:$WJ$62,ROW(),0)*('レシピ表'!W$3/HLOOKUP('レシピ表'!W$2,'原料毎栄養価表'!$F$2:$WJ$62,3,0)),"-")</f>
        <v>-</v>
      </c>
      <c r="X34" s="27" t="str">
        <f>IF(HLOOKUP('レシピ表'!X$2,'原料毎栄養価表'!$F$2:$WJ$62,ROW(),0)*('レシピ表'!X$3/HLOOKUP('レシピ表'!X$2,'原料毎栄養価表'!$F$2:$WJ$62,3,0))&lt;&gt;0, HLOOKUP('レシピ表'!X$2,'原料毎栄養価表'!$F$2:$WJ$62,ROW(),0)*('レシピ表'!X$3/HLOOKUP('レシピ表'!X$2,'原料毎栄養価表'!$F$2:$WJ$62,3,0)),"-")</f>
        <v>-</v>
      </c>
      <c r="Y34" s="27" t="str">
        <f>IF(HLOOKUP('レシピ表'!Y$2,'原料毎栄養価表'!$F$2:$WJ$62,ROW(),0)*('レシピ表'!Y$3/HLOOKUP('レシピ表'!Y$2,'原料毎栄養価表'!$F$2:$WJ$62,3,0))&lt;&gt;0, HLOOKUP('レシピ表'!Y$2,'原料毎栄養価表'!$F$2:$WJ$62,ROW(),0)*('レシピ表'!Y$3/HLOOKUP('レシピ表'!Y$2,'原料毎栄養価表'!$F$2:$WJ$62,3,0)),"-")</f>
        <v>-</v>
      </c>
      <c r="Z34" s="27" t="str">
        <f>IF(HLOOKUP('レシピ表'!Z$2,'原料毎栄養価表'!$F$2:$WJ$62,ROW(),0)*('レシピ表'!Z$3/HLOOKUP('レシピ表'!Z$2,'原料毎栄養価表'!$F$2:$WJ$62,3,0))&lt;&gt;0, HLOOKUP('レシピ表'!Z$2,'原料毎栄養価表'!$F$2:$WJ$62,ROW(),0)*('レシピ表'!Z$3/HLOOKUP('レシピ表'!Z$2,'原料毎栄養価表'!$F$2:$WJ$62,3,0)),"-")</f>
        <v>-</v>
      </c>
      <c r="AA34" s="27" t="str">
        <f>IF(HLOOKUP('レシピ表'!AA$2,'原料毎栄養価表'!$F$2:$WJ$62,ROW(),0)*('レシピ表'!AA$3/HLOOKUP('レシピ表'!AA$2,'原料毎栄養価表'!$F$2:$WJ$62,3,0))&lt;&gt;0, HLOOKUP('レシピ表'!AA$2,'原料毎栄養価表'!$F$2:$WJ$62,ROW(),0)*('レシピ表'!AA$3/HLOOKUP('レシピ表'!AA$2,'原料毎栄養価表'!$F$2:$WJ$62,3,0)),"-")</f>
        <v>-</v>
      </c>
      <c r="AB34" s="27" t="str">
        <f>IF(HLOOKUP('レシピ表'!AB$2,'原料毎栄養価表'!$F$2:$WJ$62,ROW(),0)*('レシピ表'!AB$3/HLOOKUP('レシピ表'!AB$2,'原料毎栄養価表'!$F$2:$WJ$62,3,0))&lt;&gt;0, HLOOKUP('レシピ表'!AB$2,'原料毎栄養価表'!$F$2:$WJ$62,ROW(),0)*('レシピ表'!AB$3/HLOOKUP('レシピ表'!AB$2,'原料毎栄養価表'!$F$2:$WJ$62,3,0)),"-")</f>
        <v>-</v>
      </c>
      <c r="AC34" s="27" t="str">
        <f>IF(HLOOKUP('レシピ表'!AC$2,'原料毎栄養価表'!$F$2:$WJ$62,ROW(),0)*('レシピ表'!AC$3/HLOOKUP('レシピ表'!AC$2,'原料毎栄養価表'!$F$2:$WJ$62,3,0))&lt;&gt;0, HLOOKUP('レシピ表'!AC$2,'原料毎栄養価表'!$F$2:$WJ$62,ROW(),0)*('レシピ表'!AC$3/HLOOKUP('レシピ表'!AC$2,'原料毎栄養価表'!$F$2:$WJ$62,3,0)),"-")</f>
        <v>-</v>
      </c>
      <c r="AD34" s="27" t="str">
        <f>IF(HLOOKUP('レシピ表'!AD$2,'原料毎栄養価表'!$F$2:$WJ$62,ROW(),0)*('レシピ表'!AD$3/HLOOKUP('レシピ表'!AD$2,'原料毎栄養価表'!$F$2:$WJ$62,3,0))&lt;&gt;0, HLOOKUP('レシピ表'!AD$2,'原料毎栄養価表'!$F$2:$WJ$62,ROW(),0)*('レシピ表'!AD$3/HLOOKUP('レシピ表'!AD$2,'原料毎栄養価表'!$F$2:$WJ$62,3,0)),"-")</f>
        <v>-</v>
      </c>
      <c r="AE34" s="27" t="str">
        <f>IF(HLOOKUP('レシピ表'!AE$2,'原料毎栄養価表'!$F$2:$WJ$62,ROW(),0)*('レシピ表'!AE$3/HLOOKUP('レシピ表'!AE$2,'原料毎栄養価表'!$F$2:$WJ$62,3,0))&lt;&gt;0, HLOOKUP('レシピ表'!AE$2,'原料毎栄養価表'!$F$2:$WJ$62,ROW(),0)*('レシピ表'!AE$3/HLOOKUP('レシピ表'!AE$2,'原料毎栄養価表'!$F$2:$WJ$62,3,0)),"-")</f>
        <v>-</v>
      </c>
      <c r="AF34" s="27" t="str">
        <f>IF(HLOOKUP('レシピ表'!AF$2,'原料毎栄養価表'!$F$2:$WJ$62,ROW(),0)*('レシピ表'!AF$3/HLOOKUP('レシピ表'!AF$2,'原料毎栄養価表'!$F$2:$WJ$62,3,0))&lt;&gt;0, HLOOKUP('レシピ表'!AF$2,'原料毎栄養価表'!$F$2:$WJ$62,ROW(),0)*('レシピ表'!AF$3/HLOOKUP('レシピ表'!AF$2,'原料毎栄養価表'!$F$2:$WJ$62,3,0)),"-")</f>
        <v>-</v>
      </c>
      <c r="AG34" s="27" t="str">
        <f>IF(HLOOKUP('レシピ表'!AG$2,'原料毎栄養価表'!$F$2:$WJ$62,ROW(),0)*('レシピ表'!AG$3/HLOOKUP('レシピ表'!AG$2,'原料毎栄養価表'!$F$2:$WJ$62,3,0))&lt;&gt;0, HLOOKUP('レシピ表'!AG$2,'原料毎栄養価表'!$F$2:$WJ$62,ROW(),0)*('レシピ表'!AG$3/HLOOKUP('レシピ表'!AG$2,'原料毎栄養価表'!$F$2:$WJ$62,3,0)),"-")</f>
        <v>-</v>
      </c>
      <c r="AH34" s="27" t="str">
        <f>IF(HLOOKUP('レシピ表'!AH$2,'原料毎栄養価表'!$F$2:$WJ$62,ROW(),0)*('レシピ表'!AH$3/HLOOKUP('レシピ表'!AH$2,'原料毎栄養価表'!$F$2:$WJ$62,3,0))&lt;&gt;0, HLOOKUP('レシピ表'!AH$2,'原料毎栄養価表'!$F$2:$WJ$62,ROW(),0)*('レシピ表'!AH$3/HLOOKUP('レシピ表'!AH$2,'原料毎栄養価表'!$F$2:$WJ$62,3,0)),"-")</f>
        <v>-</v>
      </c>
      <c r="AI34" s="27" t="str">
        <f>IF(HLOOKUP('レシピ表'!AI$2,'原料毎栄養価表'!$F$2:$WJ$62,ROW(),0)*('レシピ表'!AI$3/HLOOKUP('レシピ表'!AI$2,'原料毎栄養価表'!$F$2:$WJ$62,3,0))&lt;&gt;0, HLOOKUP('レシピ表'!AI$2,'原料毎栄養価表'!$F$2:$WJ$62,ROW(),0)*('レシピ表'!AI$3/HLOOKUP('レシピ表'!AI$2,'原料毎栄養価表'!$F$2:$WJ$62,3,0)),"-")</f>
        <v>-</v>
      </c>
      <c r="AJ34" s="27" t="str">
        <f>IF(HLOOKUP('レシピ表'!AJ$2,'原料毎栄養価表'!$F$2:$WJ$62,ROW(),0)*('レシピ表'!AJ$3/HLOOKUP('レシピ表'!AJ$2,'原料毎栄養価表'!$F$2:$WJ$62,3,0))&lt;&gt;0, HLOOKUP('レシピ表'!AJ$2,'原料毎栄養価表'!$F$2:$WJ$62,ROW(),0)*('レシピ表'!AJ$3/HLOOKUP('レシピ表'!AJ$2,'原料毎栄養価表'!$F$2:$WJ$62,3,0)),"-")</f>
        <v>-</v>
      </c>
      <c r="AK34" s="27" t="str">
        <f>IF(HLOOKUP('レシピ表'!AK$2,'原料毎栄養価表'!$F$2:$WJ$62,ROW(),0)*('レシピ表'!AK$3/HLOOKUP('レシピ表'!AK$2,'原料毎栄養価表'!$F$2:$WJ$62,3,0))&lt;&gt;0, HLOOKUP('レシピ表'!AK$2,'原料毎栄養価表'!$F$2:$WJ$62,ROW(),0)*('レシピ表'!AK$3/HLOOKUP('レシピ表'!AK$2,'原料毎栄養価表'!$F$2:$WJ$62,3,0)),"-")</f>
        <v>-</v>
      </c>
      <c r="AL34" s="27" t="str">
        <f>IF(HLOOKUP('レシピ表'!AL$2,'原料毎栄養価表'!$F$2:$WJ$62,ROW(),0)*('レシピ表'!AL$3/HLOOKUP('レシピ表'!AL$2,'原料毎栄養価表'!$F$2:$WJ$62,3,0))&lt;&gt;0, HLOOKUP('レシピ表'!AL$2,'原料毎栄養価表'!$F$2:$WJ$62,ROW(),0)*('レシピ表'!AL$3/HLOOKUP('レシピ表'!AL$2,'原料毎栄養価表'!$F$2:$WJ$62,3,0)),"-")</f>
        <v>-</v>
      </c>
      <c r="AM34" s="27" t="str">
        <f>IF(HLOOKUP('レシピ表'!AM$2,'原料毎栄養価表'!$F$2:$WJ$62,ROW(),0)*('レシピ表'!AM$3/HLOOKUP('レシピ表'!AM$2,'原料毎栄養価表'!$F$2:$WJ$62,3,0))&lt;&gt;0, HLOOKUP('レシピ表'!AM$2,'原料毎栄養価表'!$F$2:$WJ$62,ROW(),0)*('レシピ表'!AM$3/HLOOKUP('レシピ表'!AM$2,'原料毎栄養価表'!$F$2:$WJ$62,3,0)),"-")</f>
        <v>-</v>
      </c>
      <c r="AN34" s="27" t="str">
        <f>IF(HLOOKUP('レシピ表'!AN$2,'原料毎栄養価表'!$F$2:$WJ$62,ROW(),0)*('レシピ表'!AN$3/HLOOKUP('レシピ表'!AN$2,'原料毎栄養価表'!$F$2:$WJ$62,3,0))&lt;&gt;0, HLOOKUP('レシピ表'!AN$2,'原料毎栄養価表'!$F$2:$WJ$62,ROW(),0)*('レシピ表'!AN$3/HLOOKUP('レシピ表'!AN$2,'原料毎栄養価表'!$F$2:$WJ$62,3,0)),"-")</f>
        <v>-</v>
      </c>
      <c r="AO34" s="27" t="str">
        <f>IF(HLOOKUP('レシピ表'!AO$2,'原料毎栄養価表'!$F$2:$WJ$62,ROW(),0)*('レシピ表'!AO$3/HLOOKUP('レシピ表'!AO$2,'原料毎栄養価表'!$F$2:$WJ$62,3,0))&lt;&gt;0, HLOOKUP('レシピ表'!AO$2,'原料毎栄養価表'!$F$2:$WJ$62,ROW(),0)*('レシピ表'!AO$3/HLOOKUP('レシピ表'!AO$2,'原料毎栄養価表'!$F$2:$WJ$62,3,0)),"-")</f>
        <v>-</v>
      </c>
      <c r="AP34" s="27" t="str">
        <f>IF(HLOOKUP('レシピ表'!AP$2,'原料毎栄養価表'!$F$2:$WJ$62,ROW(),0)*('レシピ表'!AP$3/HLOOKUP('レシピ表'!AP$2,'原料毎栄養価表'!$F$2:$WJ$62,3,0))&lt;&gt;0, HLOOKUP('レシピ表'!AP$2,'原料毎栄養価表'!$F$2:$WJ$62,ROW(),0)*('レシピ表'!AP$3/HLOOKUP('レシピ表'!AP$2,'原料毎栄養価表'!$F$2:$WJ$62,3,0)),"-")</f>
        <v>-</v>
      </c>
      <c r="AQ34" s="27" t="str">
        <f>IF(HLOOKUP('レシピ表'!AQ$2,'原料毎栄養価表'!$F$2:$WJ$62,ROW(),0)*('レシピ表'!AQ$3/HLOOKUP('レシピ表'!AQ$2,'原料毎栄養価表'!$F$2:$WJ$62,3,0))&lt;&gt;0, HLOOKUP('レシピ表'!AQ$2,'原料毎栄養価表'!$F$2:$WJ$62,ROW(),0)*('レシピ表'!AQ$3/HLOOKUP('レシピ表'!AQ$2,'原料毎栄養価表'!$F$2:$WJ$62,3,0)),"-")</f>
        <v>-</v>
      </c>
      <c r="AR34" s="27" t="str">
        <f>IF(HLOOKUP('レシピ表'!AR$2,'原料毎栄養価表'!$F$2:$WJ$62,ROW(),0)*('レシピ表'!AR$3/HLOOKUP('レシピ表'!AR$2,'原料毎栄養価表'!$F$2:$WJ$62,3,0))&lt;&gt;0, HLOOKUP('レシピ表'!AR$2,'原料毎栄養価表'!$F$2:$WJ$62,ROW(),0)*('レシピ表'!AR$3/HLOOKUP('レシピ表'!AR$2,'原料毎栄養価表'!$F$2:$WJ$62,3,0)),"-")</f>
        <v>-</v>
      </c>
      <c r="AS34" s="27" t="str">
        <f>IF(HLOOKUP('レシピ表'!AS$2,'原料毎栄養価表'!$F$2:$WJ$62,ROW(),0)*('レシピ表'!AS$3/HLOOKUP('レシピ表'!AS$2,'原料毎栄養価表'!$F$2:$WJ$62,3,0))&lt;&gt;0, HLOOKUP('レシピ表'!AS$2,'原料毎栄養価表'!$F$2:$WJ$62,ROW(),0)*('レシピ表'!AS$3/HLOOKUP('レシピ表'!AS$2,'原料毎栄養価表'!$F$2:$WJ$62,3,0)),"-")</f>
        <v>-</v>
      </c>
      <c r="AT34" s="27" t="str">
        <f>IF(HLOOKUP('レシピ表'!AT$2,'原料毎栄養価表'!$F$2:$WJ$62,ROW(),0)*('レシピ表'!AT$3/HLOOKUP('レシピ表'!AT$2,'原料毎栄養価表'!$F$2:$WJ$62,3,0))&lt;&gt;0, HLOOKUP('レシピ表'!AT$2,'原料毎栄養価表'!$F$2:$WJ$62,ROW(),0)*('レシピ表'!AT$3/HLOOKUP('レシピ表'!AT$2,'原料毎栄養価表'!$F$2:$WJ$62,3,0)),"-")</f>
        <v>-</v>
      </c>
    </row>
    <row r="35" ht="13.5" customHeight="1">
      <c r="A35" s="1"/>
      <c r="B35" s="16" t="s">
        <v>120</v>
      </c>
      <c r="C35" s="16" t="s">
        <v>121</v>
      </c>
      <c r="D35" s="16" t="s">
        <v>122</v>
      </c>
      <c r="E35" s="16" t="s">
        <v>103</v>
      </c>
      <c r="F35" s="27">
        <f>SUM('レシピ表'!I35:ZP35)</f>
        <v>14.03</v>
      </c>
      <c r="G35" s="30">
        <v>100.0</v>
      </c>
      <c r="H35" s="31">
        <f>IFERROR('レシピ表'!$F35/HLOOKUP('レシピ表'!H$1,'必要栄養価表'!$F$4:$X$62,ROW()-1,0)*100,"-")</f>
        <v>200.4285714</v>
      </c>
      <c r="I35" s="27" t="str">
        <f>IF(HLOOKUP('レシピ表'!I$2,'原料毎栄養価表'!$F$2:$WJ$62,ROW(),0)*('レシピ表'!I$3/HLOOKUP('レシピ表'!I$2,'原料毎栄養価表'!$F$2:$WJ$62,3,0))&lt;&gt;0, HLOOKUP('レシピ表'!I$2,'原料毎栄養価表'!$F$2:$WJ$62,ROW(),0)*('レシピ表'!I$3/HLOOKUP('レシピ表'!I$2,'原料毎栄養価表'!$F$2:$WJ$62,3,0)),"-")</f>
        <v>-</v>
      </c>
      <c r="J35" s="27">
        <f>IF(HLOOKUP('レシピ表'!J$2,'原料毎栄養価表'!$F$2:$WJ$62,ROW(),0)*('レシピ表'!J$3/HLOOKUP('レシピ表'!J$2,'原料毎栄養価表'!$F$2:$WJ$62,3,0))&lt;&gt;0, HLOOKUP('レシピ表'!J$2,'原料毎栄養価表'!$F$2:$WJ$62,ROW(),0)*('レシピ表'!J$3/HLOOKUP('レシピ表'!J$2,'原料毎栄養価表'!$F$2:$WJ$62,3,0)),"-")</f>
        <v>6.2</v>
      </c>
      <c r="K35" s="27">
        <f>IF(HLOOKUP('レシピ表'!K$2,'原料毎栄養価表'!$F$2:$WJ$62,ROW(),0)*('レシピ表'!K$3/HLOOKUP('レシピ表'!K$2,'原料毎栄養価表'!$F$2:$WJ$62,3,0))&lt;&gt;0, HLOOKUP('レシピ表'!K$2,'原料毎栄養価表'!$F$2:$WJ$62,ROW(),0)*('レシピ表'!K$3/HLOOKUP('レシピ表'!K$2,'原料毎栄養価表'!$F$2:$WJ$62,3,0)),"-")</f>
        <v>2</v>
      </c>
      <c r="M35" s="27" t="str">
        <f>IF(HLOOKUP('レシピ表'!M$2,'原料毎栄養価表'!$F$2:$WJ$62,ROW(),0)*('レシピ表'!M$3/HLOOKUP('レシピ表'!M$2,'原料毎栄養価表'!$F$2:$WJ$62,3,0))&lt;&gt;0, HLOOKUP('レシピ表'!M$2,'原料毎栄養価表'!$F$2:$WJ$62,ROW(),0)*('レシピ表'!M$3/HLOOKUP('レシピ表'!M$2,'原料毎栄養価表'!$F$2:$WJ$62,3,0)),"-")</f>
        <v>-</v>
      </c>
      <c r="N35" s="27">
        <f>IF(HLOOKUP('レシピ表'!N$2,'原料毎栄養価表'!$F$2:$WJ$62,ROW(),0)*('レシピ表'!N$3/HLOOKUP('レシピ表'!N$2,'原料毎栄養価表'!$F$2:$WJ$62,3,0))&lt;&gt;0, HLOOKUP('レシピ表'!N$2,'原料毎栄養価表'!$F$2:$WJ$62,ROW(),0)*('レシピ表'!N$3/HLOOKUP('レシピ表'!N$2,'原料毎栄養価表'!$F$2:$WJ$62,3,0)),"-")</f>
        <v>1.14</v>
      </c>
      <c r="O35" s="27" t="str">
        <f>IF(HLOOKUP('レシピ表'!O$2,'原料毎栄養価表'!$F$2:$WJ$62,ROW(),0)*('レシピ表'!O$3/HLOOKUP('レシピ表'!O$2,'原料毎栄養価表'!$F$2:$WJ$62,3,0))&lt;&gt;0, HLOOKUP('レシピ表'!O$2,'原料毎栄養価表'!$F$2:$WJ$62,ROW(),0)*('レシピ表'!O$3/HLOOKUP('レシピ表'!O$2,'原料毎栄養価表'!$F$2:$WJ$62,3,0)),"-")</f>
        <v>-</v>
      </c>
      <c r="P35" s="27" t="str">
        <f>IF(HLOOKUP('レシピ表'!P$2,'原料毎栄養価表'!$F$2:$WJ$62,ROW(),0)*('レシピ表'!P$3/HLOOKUP('レシピ表'!P$2,'原料毎栄養価表'!$F$2:$WJ$62,3,0))&lt;&gt;0, HLOOKUP('レシピ表'!P$2,'原料毎栄養価表'!$F$2:$WJ$62,ROW(),0)*('レシピ表'!P$3/HLOOKUP('レシピ表'!P$2,'原料毎栄養価表'!$F$2:$WJ$62,3,0)),"-")</f>
        <v>-</v>
      </c>
      <c r="Q35" s="27">
        <f>IF(HLOOKUP('レシピ表'!Q$2,'原料毎栄養価表'!$F$2:$WJ$62,ROW(),0)*('レシピ表'!Q$3/HLOOKUP('レシピ表'!Q$2,'原料毎栄養価表'!$F$2:$WJ$62,3,0))&lt;&gt;0, HLOOKUP('レシピ表'!Q$2,'原料毎栄養価表'!$F$2:$WJ$62,ROW(),0)*('レシピ表'!Q$3/HLOOKUP('レシピ表'!Q$2,'原料毎栄養価表'!$F$2:$WJ$62,3,0)),"-")</f>
        <v>0.42</v>
      </c>
      <c r="R35" s="27" t="str">
        <f>IF(HLOOKUP('レシピ表'!R$2,'原料毎栄養価表'!$F$2:$WJ$62,ROW(),0)*('レシピ表'!R$3/HLOOKUP('レシピ表'!R$2,'原料毎栄養価表'!$F$2:$WJ$62,3,0))&lt;&gt;0, HLOOKUP('レシピ表'!R$2,'原料毎栄養価表'!$F$2:$WJ$62,ROW(),0)*('レシピ表'!R$3/HLOOKUP('レシピ表'!R$2,'原料毎栄養価表'!$F$2:$WJ$62,3,0)),"-")</f>
        <v>-</v>
      </c>
      <c r="S35" s="27" t="str">
        <f>IF(HLOOKUP('レシピ表'!S$2,'原料毎栄養価表'!$F$2:$WJ$62,ROW(),0)*('レシピ表'!S$3/HLOOKUP('レシピ表'!S$2,'原料毎栄養価表'!$F$2:$WJ$62,3,0))&lt;&gt;0, HLOOKUP('レシピ表'!S$2,'原料毎栄養価表'!$F$2:$WJ$62,ROW(),0)*('レシピ表'!S$3/HLOOKUP('レシピ表'!S$2,'原料毎栄養価表'!$F$2:$WJ$62,3,0)),"-")</f>
        <v>-</v>
      </c>
      <c r="T35" s="27" t="str">
        <f>IF(HLOOKUP('レシピ表'!T$2,'原料毎栄養価表'!$F$2:$WJ$62,ROW(),0)*('レシピ表'!T$3/HLOOKUP('レシピ表'!T$2,'原料毎栄養価表'!$F$2:$WJ$62,3,0))&lt;&gt;0, HLOOKUP('レシピ表'!T$2,'原料毎栄養価表'!$F$2:$WJ$62,ROW(),0)*('レシピ表'!T$3/HLOOKUP('レシピ表'!T$2,'原料毎栄養価表'!$F$2:$WJ$62,3,0)),"-")</f>
        <v>-</v>
      </c>
      <c r="U35" s="27" t="str">
        <f>IF(HLOOKUP('レシピ表'!U$2,'原料毎栄養価表'!$F$2:$WJ$62,ROW(),0)*('レシピ表'!U$3/HLOOKUP('レシピ表'!U$2,'原料毎栄養価表'!$F$2:$WJ$62,3,0))&lt;&gt;0, HLOOKUP('レシピ表'!U$2,'原料毎栄養価表'!$F$2:$WJ$62,ROW(),0)*('レシピ表'!U$3/HLOOKUP('レシピ表'!U$2,'原料毎栄養価表'!$F$2:$WJ$62,3,0)),"-")</f>
        <v>-</v>
      </c>
      <c r="V35" s="27">
        <f>IF(HLOOKUP('レシピ表'!V$2,'原料毎栄養価表'!$F$2:$WJ$62,ROW(),0)*('レシピ表'!V$3/HLOOKUP('レシピ表'!V$2,'原料毎栄養価表'!$F$2:$WJ$62,3,0))&lt;&gt;0, HLOOKUP('レシピ表'!V$2,'原料毎栄養価表'!$F$2:$WJ$62,ROW(),0)*('レシピ表'!V$3/HLOOKUP('レシピ表'!V$2,'原料毎栄養価表'!$F$2:$WJ$62,3,0)),"-")</f>
        <v>2</v>
      </c>
      <c r="W35" s="27">
        <f>IF(HLOOKUP('レシピ表'!W$2,'原料毎栄養価表'!$F$2:$WJ$62,ROW(),0)*('レシピ表'!W$3/HLOOKUP('レシピ表'!W$2,'原料毎栄養価表'!$F$2:$WJ$62,3,0))&lt;&gt;0, HLOOKUP('レシピ表'!W$2,'原料毎栄養価表'!$F$2:$WJ$62,ROW(),0)*('レシピ表'!W$3/HLOOKUP('レシピ表'!W$2,'原料毎栄養価表'!$F$2:$WJ$62,3,0)),"-")</f>
        <v>2.27</v>
      </c>
      <c r="X35" s="27" t="str">
        <f>IF(HLOOKUP('レシピ表'!X$2,'原料毎栄養価表'!$F$2:$WJ$62,ROW(),0)*('レシピ表'!X$3/HLOOKUP('レシピ表'!X$2,'原料毎栄養価表'!$F$2:$WJ$62,3,0))&lt;&gt;0, HLOOKUP('レシピ表'!X$2,'原料毎栄養価表'!$F$2:$WJ$62,ROW(),0)*('レシピ表'!X$3/HLOOKUP('レシピ表'!X$2,'原料毎栄養価表'!$F$2:$WJ$62,3,0)),"-")</f>
        <v>-</v>
      </c>
      <c r="Y35" s="27" t="str">
        <f>IF(HLOOKUP('レシピ表'!Y$2,'原料毎栄養価表'!$F$2:$WJ$62,ROW(),0)*('レシピ表'!Y$3/HLOOKUP('レシピ表'!Y$2,'原料毎栄養価表'!$F$2:$WJ$62,3,0))&lt;&gt;0, HLOOKUP('レシピ表'!Y$2,'原料毎栄養価表'!$F$2:$WJ$62,ROW(),0)*('レシピ表'!Y$3/HLOOKUP('レシピ表'!Y$2,'原料毎栄養価表'!$F$2:$WJ$62,3,0)),"-")</f>
        <v>-</v>
      </c>
      <c r="Z35" s="27" t="str">
        <f>IF(HLOOKUP('レシピ表'!Z$2,'原料毎栄養価表'!$F$2:$WJ$62,ROW(),0)*('レシピ表'!Z$3/HLOOKUP('レシピ表'!Z$2,'原料毎栄養価表'!$F$2:$WJ$62,3,0))&lt;&gt;0, HLOOKUP('レシピ表'!Z$2,'原料毎栄養価表'!$F$2:$WJ$62,ROW(),0)*('レシピ表'!Z$3/HLOOKUP('レシピ表'!Z$2,'原料毎栄養価表'!$F$2:$WJ$62,3,0)),"-")</f>
        <v>-</v>
      </c>
      <c r="AA35" s="27" t="str">
        <f>IF(HLOOKUP('レシピ表'!AA$2,'原料毎栄養価表'!$F$2:$WJ$62,ROW(),0)*('レシピ表'!AA$3/HLOOKUP('レシピ表'!AA$2,'原料毎栄養価表'!$F$2:$WJ$62,3,0))&lt;&gt;0, HLOOKUP('レシピ表'!AA$2,'原料毎栄養価表'!$F$2:$WJ$62,ROW(),0)*('レシピ表'!AA$3/HLOOKUP('レシピ表'!AA$2,'原料毎栄養価表'!$F$2:$WJ$62,3,0)),"-")</f>
        <v>-</v>
      </c>
      <c r="AB35" s="27" t="str">
        <f>IF(HLOOKUP('レシピ表'!AB$2,'原料毎栄養価表'!$F$2:$WJ$62,ROW(),0)*('レシピ表'!AB$3/HLOOKUP('レシピ表'!AB$2,'原料毎栄養価表'!$F$2:$WJ$62,3,0))&lt;&gt;0, HLOOKUP('レシピ表'!AB$2,'原料毎栄養価表'!$F$2:$WJ$62,ROW(),0)*('レシピ表'!AB$3/HLOOKUP('レシピ表'!AB$2,'原料毎栄養価表'!$F$2:$WJ$62,3,0)),"-")</f>
        <v>-</v>
      </c>
      <c r="AC35" s="27" t="str">
        <f>IF(HLOOKUP('レシピ表'!AC$2,'原料毎栄養価表'!$F$2:$WJ$62,ROW(),0)*('レシピ表'!AC$3/HLOOKUP('レシピ表'!AC$2,'原料毎栄養価表'!$F$2:$WJ$62,3,0))&lt;&gt;0, HLOOKUP('レシピ表'!AC$2,'原料毎栄養価表'!$F$2:$WJ$62,ROW(),0)*('レシピ表'!AC$3/HLOOKUP('レシピ表'!AC$2,'原料毎栄養価表'!$F$2:$WJ$62,3,0)),"-")</f>
        <v>-</v>
      </c>
      <c r="AD35" s="27" t="str">
        <f>IF(HLOOKUP('レシピ表'!AD$2,'原料毎栄養価表'!$F$2:$WJ$62,ROW(),0)*('レシピ表'!AD$3/HLOOKUP('レシピ表'!AD$2,'原料毎栄養価表'!$F$2:$WJ$62,3,0))&lt;&gt;0, HLOOKUP('レシピ表'!AD$2,'原料毎栄養価表'!$F$2:$WJ$62,ROW(),0)*('レシピ表'!AD$3/HLOOKUP('レシピ表'!AD$2,'原料毎栄養価表'!$F$2:$WJ$62,3,0)),"-")</f>
        <v>-</v>
      </c>
      <c r="AE35" s="27" t="str">
        <f>IF(HLOOKUP('レシピ表'!AE$2,'原料毎栄養価表'!$F$2:$WJ$62,ROW(),0)*('レシピ表'!AE$3/HLOOKUP('レシピ表'!AE$2,'原料毎栄養価表'!$F$2:$WJ$62,3,0))&lt;&gt;0, HLOOKUP('レシピ表'!AE$2,'原料毎栄養価表'!$F$2:$WJ$62,ROW(),0)*('レシピ表'!AE$3/HLOOKUP('レシピ表'!AE$2,'原料毎栄養価表'!$F$2:$WJ$62,3,0)),"-")</f>
        <v>-</v>
      </c>
      <c r="AF35" s="27" t="str">
        <f>IF(HLOOKUP('レシピ表'!AF$2,'原料毎栄養価表'!$F$2:$WJ$62,ROW(),0)*('レシピ表'!AF$3/HLOOKUP('レシピ表'!AF$2,'原料毎栄養価表'!$F$2:$WJ$62,3,0))&lt;&gt;0, HLOOKUP('レシピ表'!AF$2,'原料毎栄養価表'!$F$2:$WJ$62,ROW(),0)*('レシピ表'!AF$3/HLOOKUP('レシピ表'!AF$2,'原料毎栄養価表'!$F$2:$WJ$62,3,0)),"-")</f>
        <v>-</v>
      </c>
      <c r="AG35" s="27" t="str">
        <f>IF(HLOOKUP('レシピ表'!AG$2,'原料毎栄養価表'!$F$2:$WJ$62,ROW(),0)*('レシピ表'!AG$3/HLOOKUP('レシピ表'!AG$2,'原料毎栄養価表'!$F$2:$WJ$62,3,0))&lt;&gt;0, HLOOKUP('レシピ表'!AG$2,'原料毎栄養価表'!$F$2:$WJ$62,ROW(),0)*('レシピ表'!AG$3/HLOOKUP('レシピ表'!AG$2,'原料毎栄養価表'!$F$2:$WJ$62,3,0)),"-")</f>
        <v>-</v>
      </c>
      <c r="AH35" s="27" t="str">
        <f>IF(HLOOKUP('レシピ表'!AH$2,'原料毎栄養価表'!$F$2:$WJ$62,ROW(),0)*('レシピ表'!AH$3/HLOOKUP('レシピ表'!AH$2,'原料毎栄養価表'!$F$2:$WJ$62,3,0))&lt;&gt;0, HLOOKUP('レシピ表'!AH$2,'原料毎栄養価表'!$F$2:$WJ$62,ROW(),0)*('レシピ表'!AH$3/HLOOKUP('レシピ表'!AH$2,'原料毎栄養価表'!$F$2:$WJ$62,3,0)),"-")</f>
        <v>-</v>
      </c>
      <c r="AI35" s="27" t="str">
        <f>IF(HLOOKUP('レシピ表'!AI$2,'原料毎栄養価表'!$F$2:$WJ$62,ROW(),0)*('レシピ表'!AI$3/HLOOKUP('レシピ表'!AI$2,'原料毎栄養価表'!$F$2:$WJ$62,3,0))&lt;&gt;0, HLOOKUP('レシピ表'!AI$2,'原料毎栄養価表'!$F$2:$WJ$62,ROW(),0)*('レシピ表'!AI$3/HLOOKUP('レシピ表'!AI$2,'原料毎栄養価表'!$F$2:$WJ$62,3,0)),"-")</f>
        <v>-</v>
      </c>
      <c r="AJ35" s="27" t="str">
        <f>IF(HLOOKUP('レシピ表'!AJ$2,'原料毎栄養価表'!$F$2:$WJ$62,ROW(),0)*('レシピ表'!AJ$3/HLOOKUP('レシピ表'!AJ$2,'原料毎栄養価表'!$F$2:$WJ$62,3,0))&lt;&gt;0, HLOOKUP('レシピ表'!AJ$2,'原料毎栄養価表'!$F$2:$WJ$62,ROW(),0)*('レシピ表'!AJ$3/HLOOKUP('レシピ表'!AJ$2,'原料毎栄養価表'!$F$2:$WJ$62,3,0)),"-")</f>
        <v>-</v>
      </c>
      <c r="AK35" s="27" t="str">
        <f>IF(HLOOKUP('レシピ表'!AK$2,'原料毎栄養価表'!$F$2:$WJ$62,ROW(),0)*('レシピ表'!AK$3/HLOOKUP('レシピ表'!AK$2,'原料毎栄養価表'!$F$2:$WJ$62,3,0))&lt;&gt;0, HLOOKUP('レシピ表'!AK$2,'原料毎栄養価表'!$F$2:$WJ$62,ROW(),0)*('レシピ表'!AK$3/HLOOKUP('レシピ表'!AK$2,'原料毎栄養価表'!$F$2:$WJ$62,3,0)),"-")</f>
        <v>-</v>
      </c>
      <c r="AL35" s="27" t="str">
        <f>IF(HLOOKUP('レシピ表'!AL$2,'原料毎栄養価表'!$F$2:$WJ$62,ROW(),0)*('レシピ表'!AL$3/HLOOKUP('レシピ表'!AL$2,'原料毎栄養価表'!$F$2:$WJ$62,3,0))&lt;&gt;0, HLOOKUP('レシピ表'!AL$2,'原料毎栄養価表'!$F$2:$WJ$62,ROW(),0)*('レシピ表'!AL$3/HLOOKUP('レシピ表'!AL$2,'原料毎栄養価表'!$F$2:$WJ$62,3,0)),"-")</f>
        <v>-</v>
      </c>
      <c r="AM35" s="27" t="str">
        <f>IF(HLOOKUP('レシピ表'!AM$2,'原料毎栄養価表'!$F$2:$WJ$62,ROW(),0)*('レシピ表'!AM$3/HLOOKUP('レシピ表'!AM$2,'原料毎栄養価表'!$F$2:$WJ$62,3,0))&lt;&gt;0, HLOOKUP('レシピ表'!AM$2,'原料毎栄養価表'!$F$2:$WJ$62,ROW(),0)*('レシピ表'!AM$3/HLOOKUP('レシピ表'!AM$2,'原料毎栄養価表'!$F$2:$WJ$62,3,0)),"-")</f>
        <v>-</v>
      </c>
      <c r="AN35" s="27" t="str">
        <f>IF(HLOOKUP('レシピ表'!AN$2,'原料毎栄養価表'!$F$2:$WJ$62,ROW(),0)*('レシピ表'!AN$3/HLOOKUP('レシピ表'!AN$2,'原料毎栄養価表'!$F$2:$WJ$62,3,0))&lt;&gt;0, HLOOKUP('レシピ表'!AN$2,'原料毎栄養価表'!$F$2:$WJ$62,ROW(),0)*('レシピ表'!AN$3/HLOOKUP('レシピ表'!AN$2,'原料毎栄養価表'!$F$2:$WJ$62,3,0)),"-")</f>
        <v>-</v>
      </c>
      <c r="AO35" s="27" t="str">
        <f>IF(HLOOKUP('レシピ表'!AO$2,'原料毎栄養価表'!$F$2:$WJ$62,ROW(),0)*('レシピ表'!AO$3/HLOOKUP('レシピ表'!AO$2,'原料毎栄養価表'!$F$2:$WJ$62,3,0))&lt;&gt;0, HLOOKUP('レシピ表'!AO$2,'原料毎栄養価表'!$F$2:$WJ$62,ROW(),0)*('レシピ表'!AO$3/HLOOKUP('レシピ表'!AO$2,'原料毎栄養価表'!$F$2:$WJ$62,3,0)),"-")</f>
        <v>-</v>
      </c>
      <c r="AP35" s="27" t="str">
        <f>IF(HLOOKUP('レシピ表'!AP$2,'原料毎栄養価表'!$F$2:$WJ$62,ROW(),0)*('レシピ表'!AP$3/HLOOKUP('レシピ表'!AP$2,'原料毎栄養価表'!$F$2:$WJ$62,3,0))&lt;&gt;0, HLOOKUP('レシピ表'!AP$2,'原料毎栄養価表'!$F$2:$WJ$62,ROW(),0)*('レシピ表'!AP$3/HLOOKUP('レシピ表'!AP$2,'原料毎栄養価表'!$F$2:$WJ$62,3,0)),"-")</f>
        <v>-</v>
      </c>
      <c r="AQ35" s="27" t="str">
        <f>IF(HLOOKUP('レシピ表'!AQ$2,'原料毎栄養価表'!$F$2:$WJ$62,ROW(),0)*('レシピ表'!AQ$3/HLOOKUP('レシピ表'!AQ$2,'原料毎栄養価表'!$F$2:$WJ$62,3,0))&lt;&gt;0, HLOOKUP('レシピ表'!AQ$2,'原料毎栄養価表'!$F$2:$WJ$62,ROW(),0)*('レシピ表'!AQ$3/HLOOKUP('レシピ表'!AQ$2,'原料毎栄養価表'!$F$2:$WJ$62,3,0)),"-")</f>
        <v>-</v>
      </c>
      <c r="AR35" s="27" t="str">
        <f>IF(HLOOKUP('レシピ表'!AR$2,'原料毎栄養価表'!$F$2:$WJ$62,ROW(),0)*('レシピ表'!AR$3/HLOOKUP('レシピ表'!AR$2,'原料毎栄養価表'!$F$2:$WJ$62,3,0))&lt;&gt;0, HLOOKUP('レシピ表'!AR$2,'原料毎栄養価表'!$F$2:$WJ$62,ROW(),0)*('レシピ表'!AR$3/HLOOKUP('レシピ表'!AR$2,'原料毎栄養価表'!$F$2:$WJ$62,3,0)),"-")</f>
        <v>-</v>
      </c>
      <c r="AS35" s="27" t="str">
        <f>IF(HLOOKUP('レシピ表'!AS$2,'原料毎栄養価表'!$F$2:$WJ$62,ROW(),0)*('レシピ表'!AS$3/HLOOKUP('レシピ表'!AS$2,'原料毎栄養価表'!$F$2:$WJ$62,3,0))&lt;&gt;0, HLOOKUP('レシピ表'!AS$2,'原料毎栄養価表'!$F$2:$WJ$62,ROW(),0)*('レシピ表'!AS$3/HLOOKUP('レシピ表'!AS$2,'原料毎栄養価表'!$F$2:$WJ$62,3,0)),"-")</f>
        <v>-</v>
      </c>
      <c r="AT35" s="27" t="str">
        <f>IF(HLOOKUP('レシピ表'!AT$2,'原料毎栄養価表'!$F$2:$WJ$62,ROW(),0)*('レシピ表'!AT$3/HLOOKUP('レシピ表'!AT$2,'原料毎栄養価表'!$F$2:$WJ$62,3,0))&lt;&gt;0, HLOOKUP('レシピ表'!AT$2,'原料毎栄養価表'!$F$2:$WJ$62,ROW(),0)*('レシピ表'!AT$3/HLOOKUP('レシピ表'!AT$2,'原料毎栄養価表'!$F$2:$WJ$62,3,0)),"-")</f>
        <v>-</v>
      </c>
    </row>
    <row r="36" ht="13.5" customHeight="1">
      <c r="A36" s="1"/>
      <c r="B36" s="16" t="s">
        <v>123</v>
      </c>
      <c r="C36" s="16" t="s">
        <v>124</v>
      </c>
      <c r="D36" s="16" t="s">
        <v>125</v>
      </c>
      <c r="E36" s="16" t="s">
        <v>103</v>
      </c>
      <c r="F36" s="27">
        <f>SUM('レシピ表'!I36:ZP36)</f>
        <v>525.21</v>
      </c>
      <c r="G36" s="30">
        <v>100.0</v>
      </c>
      <c r="H36" s="31">
        <f>IFERROR('レシピ表'!$F36/HLOOKUP('レシピ表'!H$1,'必要栄養価表'!$F$4:$X$62,ROW()-1,0)*100,"-")</f>
        <v>154.4735294</v>
      </c>
      <c r="I36" s="27" t="str">
        <f>IF(HLOOKUP('レシピ表'!I$2,'原料毎栄養価表'!$F$2:$WJ$62,ROW(),0)*('レシピ表'!I$3/HLOOKUP('レシピ表'!I$2,'原料毎栄養価表'!$F$2:$WJ$62,3,0))&lt;&gt;0, HLOOKUP('レシピ表'!I$2,'原料毎栄養価表'!$F$2:$WJ$62,ROW(),0)*('レシピ表'!I$3/HLOOKUP('レシピ表'!I$2,'原料毎栄養価表'!$F$2:$WJ$62,3,0)),"-")</f>
        <v>-</v>
      </c>
      <c r="J36" s="27">
        <f>IF(HLOOKUP('レシピ表'!J$2,'原料毎栄養価表'!$F$2:$WJ$62,ROW(),0)*('レシピ表'!J$3/HLOOKUP('レシピ表'!J$2,'原料毎栄養価表'!$F$2:$WJ$62,3,0))&lt;&gt;0, HLOOKUP('レシピ表'!J$2,'原料毎栄養価表'!$F$2:$WJ$62,ROW(),0)*('レシピ表'!J$3/HLOOKUP('レシピ表'!J$2,'原料毎栄養価表'!$F$2:$WJ$62,3,0)),"-")</f>
        <v>250</v>
      </c>
      <c r="K36" s="27">
        <f>IF(HLOOKUP('レシピ表'!K$2,'原料毎栄養価表'!$F$2:$WJ$62,ROW(),0)*('レシピ表'!K$3/HLOOKUP('レシピ表'!K$2,'原料毎栄養価表'!$F$2:$WJ$62,3,0))&lt;&gt;0, HLOOKUP('レシピ表'!K$2,'原料毎栄養価表'!$F$2:$WJ$62,ROW(),0)*('レシピ表'!K$3/HLOOKUP('レシピ表'!K$2,'原料毎栄養価表'!$F$2:$WJ$62,3,0)),"-")</f>
        <v>20</v>
      </c>
      <c r="L36" s="27">
        <f>IF(HLOOKUP('レシピ表'!L$2,'原料毎栄養価表'!$F$2:$WJ$62,ROW(),0)*('レシピ表'!L$3/HLOOKUP('レシピ表'!L$2,'原料毎栄養価表'!$F$2:$WJ$62,3,0))&lt;&gt;0, HLOOKUP('レシピ表'!L$2,'原料毎栄養価表'!$F$2:$WJ$62,ROW(),0)*('レシピ表'!L$3/HLOOKUP('レシピ表'!L$2,'原料毎栄養価表'!$F$2:$WJ$62,3,0)),"-")</f>
        <v>0.51</v>
      </c>
      <c r="M36" s="27" t="str">
        <f>IF(HLOOKUP('レシピ表'!M$2,'原料毎栄養価表'!$F$2:$WJ$62,ROW(),0)*('レシピ表'!M$3/HLOOKUP('レシピ表'!M$2,'原料毎栄養価表'!$F$2:$WJ$62,3,0))&lt;&gt;0, HLOOKUP('レシピ表'!M$2,'原料毎栄養価表'!$F$2:$WJ$62,ROW(),0)*('レシピ表'!M$3/HLOOKUP('レシピ表'!M$2,'原料毎栄養価表'!$F$2:$WJ$62,3,0)),"-")</f>
        <v>-</v>
      </c>
      <c r="N36" s="27">
        <f>IF(HLOOKUP('レシピ表'!N$2,'原料毎栄養価表'!$F$2:$WJ$62,ROW(),0)*('レシピ表'!N$3/HLOOKUP('レシピ表'!N$2,'原料毎栄養価表'!$F$2:$WJ$62,3,0))&lt;&gt;0, HLOOKUP('レシピ表'!N$2,'原料毎栄養価表'!$F$2:$WJ$62,ROW(),0)*('レシピ表'!N$3/HLOOKUP('レシピ表'!N$2,'原料毎栄養価表'!$F$2:$WJ$62,3,0)),"-")</f>
        <v>127.5</v>
      </c>
      <c r="O36" s="27" t="str">
        <f>IF(HLOOKUP('レシピ表'!O$2,'原料毎栄養価表'!$F$2:$WJ$62,ROW(),0)*('レシピ表'!O$3/HLOOKUP('レシピ表'!O$2,'原料毎栄養価表'!$F$2:$WJ$62,3,0))&lt;&gt;0, HLOOKUP('レシピ表'!O$2,'原料毎栄養価表'!$F$2:$WJ$62,ROW(),0)*('レシピ表'!O$3/HLOOKUP('レシピ表'!O$2,'原料毎栄養価表'!$F$2:$WJ$62,3,0)),"-")</f>
        <v>-</v>
      </c>
      <c r="P36" s="27" t="str">
        <f>IF(HLOOKUP('レシピ表'!P$2,'原料毎栄養価表'!$F$2:$WJ$62,ROW(),0)*('レシピ表'!P$3/HLOOKUP('レシピ表'!P$2,'原料毎栄養価表'!$F$2:$WJ$62,3,0))&lt;&gt;0, HLOOKUP('レシピ表'!P$2,'原料毎栄養価表'!$F$2:$WJ$62,ROW(),0)*('レシピ表'!P$3/HLOOKUP('レシピ表'!P$2,'原料毎栄養価表'!$F$2:$WJ$62,3,0)),"-")</f>
        <v>-</v>
      </c>
      <c r="Q36" s="27">
        <f>IF(HLOOKUP('レシピ表'!Q$2,'原料毎栄養価表'!$F$2:$WJ$62,ROW(),0)*('レシピ表'!Q$3/HLOOKUP('レシピ表'!Q$2,'原料毎栄養価表'!$F$2:$WJ$62,3,0))&lt;&gt;0, HLOOKUP('レシピ表'!Q$2,'原料毎栄養価表'!$F$2:$WJ$62,ROW(),0)*('レシピ表'!Q$3/HLOOKUP('レシピ表'!Q$2,'原料毎栄養価表'!$F$2:$WJ$62,3,0)),"-")</f>
        <v>13.2</v>
      </c>
      <c r="R36" s="27" t="str">
        <f>IF(HLOOKUP('レシピ表'!R$2,'原料毎栄養価表'!$F$2:$WJ$62,ROW(),0)*('レシピ表'!R$3/HLOOKUP('レシピ表'!R$2,'原料毎栄養価表'!$F$2:$WJ$62,3,0))&lt;&gt;0, HLOOKUP('レシピ表'!R$2,'原料毎栄養価表'!$F$2:$WJ$62,ROW(),0)*('レシピ表'!R$3/HLOOKUP('レシピ表'!R$2,'原料毎栄養価表'!$F$2:$WJ$62,3,0)),"-")</f>
        <v>-</v>
      </c>
      <c r="S36" s="27" t="str">
        <f>IF(HLOOKUP('レシピ表'!S$2,'原料毎栄養価表'!$F$2:$WJ$62,ROW(),0)*('レシピ表'!S$3/HLOOKUP('レシピ表'!S$2,'原料毎栄養価表'!$F$2:$WJ$62,3,0))&lt;&gt;0, HLOOKUP('レシピ表'!S$2,'原料毎栄養価表'!$F$2:$WJ$62,ROW(),0)*('レシピ表'!S$3/HLOOKUP('レシピ表'!S$2,'原料毎栄養価表'!$F$2:$WJ$62,3,0)),"-")</f>
        <v>-</v>
      </c>
      <c r="T36" s="27" t="str">
        <f>IF(HLOOKUP('レシピ表'!T$2,'原料毎栄養価表'!$F$2:$WJ$62,ROW(),0)*('レシピ表'!T$3/HLOOKUP('レシピ表'!T$2,'原料毎栄養価表'!$F$2:$WJ$62,3,0))&lt;&gt;0, HLOOKUP('レシピ表'!T$2,'原料毎栄養価表'!$F$2:$WJ$62,ROW(),0)*('レシピ表'!T$3/HLOOKUP('レシピ表'!T$2,'原料毎栄養価表'!$F$2:$WJ$62,3,0)),"-")</f>
        <v>-</v>
      </c>
      <c r="U36" s="27" t="str">
        <f>IF(HLOOKUP('レシピ表'!U$2,'原料毎栄養価表'!$F$2:$WJ$62,ROW(),0)*('レシピ表'!U$3/HLOOKUP('レシピ表'!U$2,'原料毎栄養価表'!$F$2:$WJ$62,3,0))&lt;&gt;0, HLOOKUP('レシピ表'!U$2,'原料毎栄養価表'!$F$2:$WJ$62,ROW(),0)*('レシピ表'!U$3/HLOOKUP('レシピ表'!U$2,'原料毎栄養価表'!$F$2:$WJ$62,3,0)),"-")</f>
        <v>-</v>
      </c>
      <c r="V36" s="27">
        <f>IF(HLOOKUP('レシピ表'!V$2,'原料毎栄養価表'!$F$2:$WJ$62,ROW(),0)*('レシピ表'!V$3/HLOOKUP('レシピ表'!V$2,'原料毎栄養価表'!$F$2:$WJ$62,3,0))&lt;&gt;0, HLOOKUP('レシピ表'!V$2,'原料毎栄養価表'!$F$2:$WJ$62,ROW(),0)*('レシピ表'!V$3/HLOOKUP('レシピ表'!V$2,'原料毎栄養価表'!$F$2:$WJ$62,3,0)),"-")</f>
        <v>50</v>
      </c>
      <c r="W36" s="27">
        <f>IF(HLOOKUP('レシピ表'!W$2,'原料毎栄養価表'!$F$2:$WJ$62,ROW(),0)*('レシピ表'!W$3/HLOOKUP('レシピ表'!W$2,'原料毎栄養価表'!$F$2:$WJ$62,3,0))&lt;&gt;0, HLOOKUP('レシピ表'!W$2,'原料毎栄養価表'!$F$2:$WJ$62,ROW(),0)*('レシピ表'!W$3/HLOOKUP('レシピ表'!W$2,'原料毎栄養価表'!$F$2:$WJ$62,3,0)),"-")</f>
        <v>64</v>
      </c>
      <c r="X36" s="27" t="str">
        <f>IF(HLOOKUP('レシピ表'!X$2,'原料毎栄養価表'!$F$2:$WJ$62,ROW(),0)*('レシピ表'!X$3/HLOOKUP('レシピ表'!X$2,'原料毎栄養価表'!$F$2:$WJ$62,3,0))&lt;&gt;0, HLOOKUP('レシピ表'!X$2,'原料毎栄養価表'!$F$2:$WJ$62,ROW(),0)*('レシピ表'!X$3/HLOOKUP('レシピ表'!X$2,'原料毎栄養価表'!$F$2:$WJ$62,3,0)),"-")</f>
        <v>-</v>
      </c>
      <c r="Y36" s="27" t="str">
        <f>IF(HLOOKUP('レシピ表'!Y$2,'原料毎栄養価表'!$F$2:$WJ$62,ROW(),0)*('レシピ表'!Y$3/HLOOKUP('レシピ表'!Y$2,'原料毎栄養価表'!$F$2:$WJ$62,3,0))&lt;&gt;0, HLOOKUP('レシピ表'!Y$2,'原料毎栄養価表'!$F$2:$WJ$62,ROW(),0)*('レシピ表'!Y$3/HLOOKUP('レシピ表'!Y$2,'原料毎栄養価表'!$F$2:$WJ$62,3,0)),"-")</f>
        <v>-</v>
      </c>
      <c r="Z36" s="27" t="str">
        <f>IF(HLOOKUP('レシピ表'!Z$2,'原料毎栄養価表'!$F$2:$WJ$62,ROW(),0)*('レシピ表'!Z$3/HLOOKUP('レシピ表'!Z$2,'原料毎栄養価表'!$F$2:$WJ$62,3,0))&lt;&gt;0, HLOOKUP('レシピ表'!Z$2,'原料毎栄養価表'!$F$2:$WJ$62,ROW(),0)*('レシピ表'!Z$3/HLOOKUP('レシピ表'!Z$2,'原料毎栄養価表'!$F$2:$WJ$62,3,0)),"-")</f>
        <v>-</v>
      </c>
      <c r="AA36" s="27" t="str">
        <f>IF(HLOOKUP('レシピ表'!AA$2,'原料毎栄養価表'!$F$2:$WJ$62,ROW(),0)*('レシピ表'!AA$3/HLOOKUP('レシピ表'!AA$2,'原料毎栄養価表'!$F$2:$WJ$62,3,0))&lt;&gt;0, HLOOKUP('レシピ表'!AA$2,'原料毎栄養価表'!$F$2:$WJ$62,ROW(),0)*('レシピ表'!AA$3/HLOOKUP('レシピ表'!AA$2,'原料毎栄養価表'!$F$2:$WJ$62,3,0)),"-")</f>
        <v>-</v>
      </c>
      <c r="AB36" s="27" t="str">
        <f>IF(HLOOKUP('レシピ表'!AB$2,'原料毎栄養価表'!$F$2:$WJ$62,ROW(),0)*('レシピ表'!AB$3/HLOOKUP('レシピ表'!AB$2,'原料毎栄養価表'!$F$2:$WJ$62,3,0))&lt;&gt;0, HLOOKUP('レシピ表'!AB$2,'原料毎栄養価表'!$F$2:$WJ$62,ROW(),0)*('レシピ表'!AB$3/HLOOKUP('レシピ表'!AB$2,'原料毎栄養価表'!$F$2:$WJ$62,3,0)),"-")</f>
        <v>-</v>
      </c>
      <c r="AC36" s="27" t="str">
        <f>IF(HLOOKUP('レシピ表'!AC$2,'原料毎栄養価表'!$F$2:$WJ$62,ROW(),0)*('レシピ表'!AC$3/HLOOKUP('レシピ表'!AC$2,'原料毎栄養価表'!$F$2:$WJ$62,3,0))&lt;&gt;0, HLOOKUP('レシピ表'!AC$2,'原料毎栄養価表'!$F$2:$WJ$62,ROW(),0)*('レシピ表'!AC$3/HLOOKUP('レシピ表'!AC$2,'原料毎栄養価表'!$F$2:$WJ$62,3,0)),"-")</f>
        <v>-</v>
      </c>
      <c r="AD36" s="27" t="str">
        <f>IF(HLOOKUP('レシピ表'!AD$2,'原料毎栄養価表'!$F$2:$WJ$62,ROW(),0)*('レシピ表'!AD$3/HLOOKUP('レシピ表'!AD$2,'原料毎栄養価表'!$F$2:$WJ$62,3,0))&lt;&gt;0, HLOOKUP('レシピ表'!AD$2,'原料毎栄養価表'!$F$2:$WJ$62,ROW(),0)*('レシピ表'!AD$3/HLOOKUP('レシピ表'!AD$2,'原料毎栄養価表'!$F$2:$WJ$62,3,0)),"-")</f>
        <v>-</v>
      </c>
      <c r="AE36" s="27" t="str">
        <f>IF(HLOOKUP('レシピ表'!AE$2,'原料毎栄養価表'!$F$2:$WJ$62,ROW(),0)*('レシピ表'!AE$3/HLOOKUP('レシピ表'!AE$2,'原料毎栄養価表'!$F$2:$WJ$62,3,0))&lt;&gt;0, HLOOKUP('レシピ表'!AE$2,'原料毎栄養価表'!$F$2:$WJ$62,ROW(),0)*('レシピ表'!AE$3/HLOOKUP('レシピ表'!AE$2,'原料毎栄養価表'!$F$2:$WJ$62,3,0)),"-")</f>
        <v>-</v>
      </c>
      <c r="AF36" s="27" t="str">
        <f>IF(HLOOKUP('レシピ表'!AF$2,'原料毎栄養価表'!$F$2:$WJ$62,ROW(),0)*('レシピ表'!AF$3/HLOOKUP('レシピ表'!AF$2,'原料毎栄養価表'!$F$2:$WJ$62,3,0))&lt;&gt;0, HLOOKUP('レシピ表'!AF$2,'原料毎栄養価表'!$F$2:$WJ$62,ROW(),0)*('レシピ表'!AF$3/HLOOKUP('レシピ表'!AF$2,'原料毎栄養価表'!$F$2:$WJ$62,3,0)),"-")</f>
        <v>-</v>
      </c>
      <c r="AG36" s="27" t="str">
        <f>IF(HLOOKUP('レシピ表'!AG$2,'原料毎栄養価表'!$F$2:$WJ$62,ROW(),0)*('レシピ表'!AG$3/HLOOKUP('レシピ表'!AG$2,'原料毎栄養価表'!$F$2:$WJ$62,3,0))&lt;&gt;0, HLOOKUP('レシピ表'!AG$2,'原料毎栄養価表'!$F$2:$WJ$62,ROW(),0)*('レシピ表'!AG$3/HLOOKUP('レシピ表'!AG$2,'原料毎栄養価表'!$F$2:$WJ$62,3,0)),"-")</f>
        <v>-</v>
      </c>
      <c r="AH36" s="27" t="str">
        <f>IF(HLOOKUP('レシピ表'!AH$2,'原料毎栄養価表'!$F$2:$WJ$62,ROW(),0)*('レシピ表'!AH$3/HLOOKUP('レシピ表'!AH$2,'原料毎栄養価表'!$F$2:$WJ$62,3,0))&lt;&gt;0, HLOOKUP('レシピ表'!AH$2,'原料毎栄養価表'!$F$2:$WJ$62,ROW(),0)*('レシピ表'!AH$3/HLOOKUP('レシピ表'!AH$2,'原料毎栄養価表'!$F$2:$WJ$62,3,0)),"-")</f>
        <v>-</v>
      </c>
      <c r="AI36" s="27" t="str">
        <f>IF(HLOOKUP('レシピ表'!AI$2,'原料毎栄養価表'!$F$2:$WJ$62,ROW(),0)*('レシピ表'!AI$3/HLOOKUP('レシピ表'!AI$2,'原料毎栄養価表'!$F$2:$WJ$62,3,0))&lt;&gt;0, HLOOKUP('レシピ表'!AI$2,'原料毎栄養価表'!$F$2:$WJ$62,ROW(),0)*('レシピ表'!AI$3/HLOOKUP('レシピ表'!AI$2,'原料毎栄養価表'!$F$2:$WJ$62,3,0)),"-")</f>
        <v>-</v>
      </c>
      <c r="AJ36" s="27" t="str">
        <f>IF(HLOOKUP('レシピ表'!AJ$2,'原料毎栄養価表'!$F$2:$WJ$62,ROW(),0)*('レシピ表'!AJ$3/HLOOKUP('レシピ表'!AJ$2,'原料毎栄養価表'!$F$2:$WJ$62,3,0))&lt;&gt;0, HLOOKUP('レシピ表'!AJ$2,'原料毎栄養価表'!$F$2:$WJ$62,ROW(),0)*('レシピ表'!AJ$3/HLOOKUP('レシピ表'!AJ$2,'原料毎栄養価表'!$F$2:$WJ$62,3,0)),"-")</f>
        <v>-</v>
      </c>
      <c r="AK36" s="27" t="str">
        <f>IF(HLOOKUP('レシピ表'!AK$2,'原料毎栄養価表'!$F$2:$WJ$62,ROW(),0)*('レシピ表'!AK$3/HLOOKUP('レシピ表'!AK$2,'原料毎栄養価表'!$F$2:$WJ$62,3,0))&lt;&gt;0, HLOOKUP('レシピ表'!AK$2,'原料毎栄養価表'!$F$2:$WJ$62,ROW(),0)*('レシピ表'!AK$3/HLOOKUP('レシピ表'!AK$2,'原料毎栄養価表'!$F$2:$WJ$62,3,0)),"-")</f>
        <v>-</v>
      </c>
      <c r="AL36" s="27" t="str">
        <f>IF(HLOOKUP('レシピ表'!AL$2,'原料毎栄養価表'!$F$2:$WJ$62,ROW(),0)*('レシピ表'!AL$3/HLOOKUP('レシピ表'!AL$2,'原料毎栄養価表'!$F$2:$WJ$62,3,0))&lt;&gt;0, HLOOKUP('レシピ表'!AL$2,'原料毎栄養価表'!$F$2:$WJ$62,ROW(),0)*('レシピ表'!AL$3/HLOOKUP('レシピ表'!AL$2,'原料毎栄養価表'!$F$2:$WJ$62,3,0)),"-")</f>
        <v>-</v>
      </c>
      <c r="AM36" s="27" t="str">
        <f>IF(HLOOKUP('レシピ表'!AM$2,'原料毎栄養価表'!$F$2:$WJ$62,ROW(),0)*('レシピ表'!AM$3/HLOOKUP('レシピ表'!AM$2,'原料毎栄養価表'!$F$2:$WJ$62,3,0))&lt;&gt;0, HLOOKUP('レシピ表'!AM$2,'原料毎栄養価表'!$F$2:$WJ$62,ROW(),0)*('レシピ表'!AM$3/HLOOKUP('レシピ表'!AM$2,'原料毎栄養価表'!$F$2:$WJ$62,3,0)),"-")</f>
        <v>-</v>
      </c>
      <c r="AN36" s="27" t="str">
        <f>IF(HLOOKUP('レシピ表'!AN$2,'原料毎栄養価表'!$F$2:$WJ$62,ROW(),0)*('レシピ表'!AN$3/HLOOKUP('レシピ表'!AN$2,'原料毎栄養価表'!$F$2:$WJ$62,3,0))&lt;&gt;0, HLOOKUP('レシピ表'!AN$2,'原料毎栄養価表'!$F$2:$WJ$62,ROW(),0)*('レシピ表'!AN$3/HLOOKUP('レシピ表'!AN$2,'原料毎栄養価表'!$F$2:$WJ$62,3,0)),"-")</f>
        <v>-</v>
      </c>
      <c r="AO36" s="27" t="str">
        <f>IF(HLOOKUP('レシピ表'!AO$2,'原料毎栄養価表'!$F$2:$WJ$62,ROW(),0)*('レシピ表'!AO$3/HLOOKUP('レシピ表'!AO$2,'原料毎栄養価表'!$F$2:$WJ$62,3,0))&lt;&gt;0, HLOOKUP('レシピ表'!AO$2,'原料毎栄養価表'!$F$2:$WJ$62,ROW(),0)*('レシピ表'!AO$3/HLOOKUP('レシピ表'!AO$2,'原料毎栄養価表'!$F$2:$WJ$62,3,0)),"-")</f>
        <v>-</v>
      </c>
      <c r="AP36" s="27" t="str">
        <f>IF(HLOOKUP('レシピ表'!AP$2,'原料毎栄養価表'!$F$2:$WJ$62,ROW(),0)*('レシピ表'!AP$3/HLOOKUP('レシピ表'!AP$2,'原料毎栄養価表'!$F$2:$WJ$62,3,0))&lt;&gt;0, HLOOKUP('レシピ表'!AP$2,'原料毎栄養価表'!$F$2:$WJ$62,ROW(),0)*('レシピ表'!AP$3/HLOOKUP('レシピ表'!AP$2,'原料毎栄養価表'!$F$2:$WJ$62,3,0)),"-")</f>
        <v>-</v>
      </c>
      <c r="AQ36" s="27" t="str">
        <f>IF(HLOOKUP('レシピ表'!AQ$2,'原料毎栄養価表'!$F$2:$WJ$62,ROW(),0)*('レシピ表'!AQ$3/HLOOKUP('レシピ表'!AQ$2,'原料毎栄養価表'!$F$2:$WJ$62,3,0))&lt;&gt;0, HLOOKUP('レシピ表'!AQ$2,'原料毎栄養価表'!$F$2:$WJ$62,ROW(),0)*('レシピ表'!AQ$3/HLOOKUP('レシピ表'!AQ$2,'原料毎栄養価表'!$F$2:$WJ$62,3,0)),"-")</f>
        <v>-</v>
      </c>
      <c r="AR36" s="27" t="str">
        <f>IF(HLOOKUP('レシピ表'!AR$2,'原料毎栄養価表'!$F$2:$WJ$62,ROW(),0)*('レシピ表'!AR$3/HLOOKUP('レシピ表'!AR$2,'原料毎栄養価表'!$F$2:$WJ$62,3,0))&lt;&gt;0, HLOOKUP('レシピ表'!AR$2,'原料毎栄養価表'!$F$2:$WJ$62,ROW(),0)*('レシピ表'!AR$3/HLOOKUP('レシピ表'!AR$2,'原料毎栄養価表'!$F$2:$WJ$62,3,0)),"-")</f>
        <v>-</v>
      </c>
      <c r="AS36" s="27" t="str">
        <f>IF(HLOOKUP('レシピ表'!AS$2,'原料毎栄養価表'!$F$2:$WJ$62,ROW(),0)*('レシピ表'!AS$3/HLOOKUP('レシピ表'!AS$2,'原料毎栄養価表'!$F$2:$WJ$62,3,0))&lt;&gt;0, HLOOKUP('レシピ表'!AS$2,'原料毎栄養価表'!$F$2:$WJ$62,ROW(),0)*('レシピ表'!AS$3/HLOOKUP('レシピ表'!AS$2,'原料毎栄養価表'!$F$2:$WJ$62,3,0)),"-")</f>
        <v>-</v>
      </c>
      <c r="AT36" s="27" t="str">
        <f>IF(HLOOKUP('レシピ表'!AT$2,'原料毎栄養価表'!$F$2:$WJ$62,ROW(),0)*('レシピ表'!AT$3/HLOOKUP('レシピ表'!AT$2,'原料毎栄養価表'!$F$2:$WJ$62,3,0))&lt;&gt;0, HLOOKUP('レシピ表'!AT$2,'原料毎栄養価表'!$F$2:$WJ$62,ROW(),0)*('レシピ表'!AT$3/HLOOKUP('レシピ表'!AT$2,'原料毎栄養価表'!$F$2:$WJ$62,3,0)),"-")</f>
        <v>-</v>
      </c>
    </row>
    <row r="37" ht="13.5" customHeight="1">
      <c r="A37" s="1"/>
      <c r="B37" s="16" t="s">
        <v>126</v>
      </c>
      <c r="C37" s="16" t="s">
        <v>127</v>
      </c>
      <c r="D37" s="16" t="s">
        <v>128</v>
      </c>
      <c r="E37" s="16" t="s">
        <v>103</v>
      </c>
      <c r="F37" s="27">
        <f>SUM('レシピ表'!I37:ZP37)</f>
        <v>11.3358</v>
      </c>
      <c r="G37" s="30">
        <v>100.0</v>
      </c>
      <c r="H37" s="31">
        <f>IFERROR('レシピ表'!$F37/HLOOKUP('レシピ表'!H$1,'必要栄養価表'!$F$4:$X$62,ROW()-1,0)*100,"-")</f>
        <v>283.395</v>
      </c>
      <c r="I37" s="27" t="str">
        <f>IF(HLOOKUP('レシピ表'!I$2,'原料毎栄養価表'!$F$2:$WJ$62,ROW(),0)*('レシピ表'!I$3/HLOOKUP('レシピ表'!I$2,'原料毎栄養価表'!$F$2:$WJ$62,3,0))&lt;&gt;0, HLOOKUP('レシピ表'!I$2,'原料毎栄養価表'!$F$2:$WJ$62,ROW(),0)*('レシピ表'!I$3/HLOOKUP('レシピ表'!I$2,'原料毎栄養価表'!$F$2:$WJ$62,3,0)),"-")</f>
        <v>-</v>
      </c>
      <c r="J37" s="27">
        <f>IF(HLOOKUP('レシピ表'!J$2,'原料毎栄養価表'!$F$2:$WJ$62,ROW(),0)*('レシピ表'!J$3/HLOOKUP('レシピ表'!J$2,'原料毎栄養価表'!$F$2:$WJ$62,3,0))&lt;&gt;0, HLOOKUP('レシピ表'!J$2,'原料毎栄養価表'!$F$2:$WJ$62,ROW(),0)*('レシピ表'!J$3/HLOOKUP('レシピ表'!J$2,'原料毎栄養価表'!$F$2:$WJ$62,3,0)),"-")</f>
        <v>2.32</v>
      </c>
      <c r="K37" s="27">
        <f>IF(HLOOKUP('レシピ表'!K$2,'原料毎栄養価表'!$F$2:$WJ$62,ROW(),0)*('レシピ表'!K$3/HLOOKUP('レシピ表'!K$2,'原料毎栄養価表'!$F$2:$WJ$62,3,0))&lt;&gt;0, HLOOKUP('レシピ表'!K$2,'原料毎栄養価表'!$F$2:$WJ$62,ROW(),0)*('レシピ表'!K$3/HLOOKUP('レシピ表'!K$2,'原料毎栄養価表'!$F$2:$WJ$62,3,0)),"-")</f>
        <v>5.5</v>
      </c>
      <c r="L37" s="27">
        <f>IF(HLOOKUP('レシピ表'!L$2,'原料毎栄養価表'!$F$2:$WJ$62,ROW(),0)*('レシピ表'!L$3/HLOOKUP('レシピ表'!L$2,'原料毎栄養価表'!$F$2:$WJ$62,3,0))&lt;&gt;0, HLOOKUP('レシピ表'!L$2,'原料毎栄養価表'!$F$2:$WJ$62,ROW(),0)*('レシピ表'!L$3/HLOOKUP('レシピ表'!L$2,'原料毎栄養価表'!$F$2:$WJ$62,3,0)),"-")</f>
        <v>0.0003</v>
      </c>
      <c r="M37" s="27" t="str">
        <f>IF(HLOOKUP('レシピ表'!M$2,'原料毎栄養価表'!$F$2:$WJ$62,ROW(),0)*('レシピ表'!M$3/HLOOKUP('レシピ表'!M$2,'原料毎栄養価表'!$F$2:$WJ$62,3,0))&lt;&gt;0, HLOOKUP('レシピ表'!M$2,'原料毎栄養価表'!$F$2:$WJ$62,ROW(),0)*('レシピ表'!M$3/HLOOKUP('レシピ表'!M$2,'原料毎栄養価表'!$F$2:$WJ$62,3,0)),"-")</f>
        <v>-</v>
      </c>
      <c r="N37" s="27">
        <f>IF(HLOOKUP('レシピ表'!N$2,'原料毎栄養価表'!$F$2:$WJ$62,ROW(),0)*('レシピ表'!N$3/HLOOKUP('レシピ表'!N$2,'原料毎栄養価表'!$F$2:$WJ$62,3,0))&lt;&gt;0, HLOOKUP('レシピ表'!N$2,'原料毎栄養価表'!$F$2:$WJ$62,ROW(),0)*('レシピ表'!N$3/HLOOKUP('レシピ表'!N$2,'原料毎栄養価表'!$F$2:$WJ$62,3,0)),"-")</f>
        <v>2.2455</v>
      </c>
      <c r="O37" s="27" t="str">
        <f>IF(HLOOKUP('レシピ表'!O$2,'原料毎栄養価表'!$F$2:$WJ$62,ROW(),0)*('レシピ表'!O$3/HLOOKUP('レシピ表'!O$2,'原料毎栄養価表'!$F$2:$WJ$62,3,0))&lt;&gt;0, HLOOKUP('レシピ表'!O$2,'原料毎栄養価表'!$F$2:$WJ$62,ROW(),0)*('レシピ表'!O$3/HLOOKUP('レシピ表'!O$2,'原料毎栄養価表'!$F$2:$WJ$62,3,0)),"-")</f>
        <v>-</v>
      </c>
      <c r="P37" s="27" t="str">
        <f>IF(HLOOKUP('レシピ表'!P$2,'原料毎栄養価表'!$F$2:$WJ$62,ROW(),0)*('レシピ表'!P$3/HLOOKUP('レシピ表'!P$2,'原料毎栄養価表'!$F$2:$WJ$62,3,0))&lt;&gt;0, HLOOKUP('レシピ表'!P$2,'原料毎栄養価表'!$F$2:$WJ$62,ROW(),0)*('レシピ表'!P$3/HLOOKUP('レシピ表'!P$2,'原料毎栄養価表'!$F$2:$WJ$62,3,0)),"-")</f>
        <v>-</v>
      </c>
      <c r="Q37" s="27" t="str">
        <f>IF(HLOOKUP('レシピ表'!Q$2,'原料毎栄養価表'!$F$2:$WJ$62,ROW(),0)*('レシピ表'!Q$3/HLOOKUP('レシピ表'!Q$2,'原料毎栄養価表'!$F$2:$WJ$62,3,0))&lt;&gt;0, HLOOKUP('レシピ表'!Q$2,'原料毎栄養価表'!$F$2:$WJ$62,ROW(),0)*('レシピ表'!Q$3/HLOOKUP('レシピ表'!Q$2,'原料毎栄養価表'!$F$2:$WJ$62,3,0)),"-")</f>
        <v>-</v>
      </c>
      <c r="R37" s="27" t="str">
        <f>IF(HLOOKUP('レシピ表'!R$2,'原料毎栄養価表'!$F$2:$WJ$62,ROW(),0)*('レシピ表'!R$3/HLOOKUP('レシピ表'!R$2,'原料毎栄養価表'!$F$2:$WJ$62,3,0))&lt;&gt;0, HLOOKUP('レシピ表'!R$2,'原料毎栄養価表'!$F$2:$WJ$62,ROW(),0)*('レシピ表'!R$3/HLOOKUP('レシピ表'!R$2,'原料毎栄養価表'!$F$2:$WJ$62,3,0)),"-")</f>
        <v>-</v>
      </c>
      <c r="S37" s="27" t="str">
        <f>IF(HLOOKUP('レシピ表'!S$2,'原料毎栄養価表'!$F$2:$WJ$62,ROW(),0)*('レシピ表'!S$3/HLOOKUP('レシピ表'!S$2,'原料毎栄養価表'!$F$2:$WJ$62,3,0))&lt;&gt;0, HLOOKUP('レシピ表'!S$2,'原料毎栄養価表'!$F$2:$WJ$62,ROW(),0)*('レシピ表'!S$3/HLOOKUP('レシピ表'!S$2,'原料毎栄養価表'!$F$2:$WJ$62,3,0)),"-")</f>
        <v>-</v>
      </c>
      <c r="T37" s="27" t="str">
        <f>IF(HLOOKUP('レシピ表'!T$2,'原料毎栄養価表'!$F$2:$WJ$62,ROW(),0)*('レシピ表'!T$3/HLOOKUP('レシピ表'!T$2,'原料毎栄養価表'!$F$2:$WJ$62,3,0))&lt;&gt;0, HLOOKUP('レシピ表'!T$2,'原料毎栄養価表'!$F$2:$WJ$62,ROW(),0)*('レシピ表'!T$3/HLOOKUP('レシピ表'!T$2,'原料毎栄養価表'!$F$2:$WJ$62,3,0)),"-")</f>
        <v>-</v>
      </c>
      <c r="U37" s="27" t="str">
        <f>IF(HLOOKUP('レシピ表'!U$2,'原料毎栄養価表'!$F$2:$WJ$62,ROW(),0)*('レシピ表'!U$3/HLOOKUP('レシピ表'!U$2,'原料毎栄養価表'!$F$2:$WJ$62,3,0))&lt;&gt;0, HLOOKUP('レシピ表'!U$2,'原料毎栄養価表'!$F$2:$WJ$62,ROW(),0)*('レシピ表'!U$3/HLOOKUP('レシピ表'!U$2,'原料毎栄養価表'!$F$2:$WJ$62,3,0)),"-")</f>
        <v>-</v>
      </c>
      <c r="V37" s="27" t="str">
        <f>IF(HLOOKUP('レシピ表'!V$2,'原料毎栄養価表'!$F$2:$WJ$62,ROW(),0)*('レシピ表'!V$3/HLOOKUP('レシピ表'!V$2,'原料毎栄養価表'!$F$2:$WJ$62,3,0))&lt;&gt;0, HLOOKUP('レシピ表'!V$2,'原料毎栄養価表'!$F$2:$WJ$62,ROW(),0)*('レシピ表'!V$3/HLOOKUP('レシピ表'!V$2,'原料毎栄養価表'!$F$2:$WJ$62,3,0)),"-")</f>
        <v>-</v>
      </c>
      <c r="W37" s="27">
        <f>IF(HLOOKUP('レシピ表'!W$2,'原料毎栄養価表'!$F$2:$WJ$62,ROW(),0)*('レシピ表'!W$3/HLOOKUP('レシピ表'!W$2,'原料毎栄養価表'!$F$2:$WJ$62,3,0))&lt;&gt;0, HLOOKUP('レシピ表'!W$2,'原料毎栄養価表'!$F$2:$WJ$62,ROW(),0)*('レシピ表'!W$3/HLOOKUP('レシピ表'!W$2,'原料毎栄養価表'!$F$2:$WJ$62,3,0)),"-")</f>
        <v>1.27</v>
      </c>
      <c r="X37" s="27" t="str">
        <f>IF(HLOOKUP('レシピ表'!X$2,'原料毎栄養価表'!$F$2:$WJ$62,ROW(),0)*('レシピ表'!X$3/HLOOKUP('レシピ表'!X$2,'原料毎栄養価表'!$F$2:$WJ$62,3,0))&lt;&gt;0, HLOOKUP('レシピ表'!X$2,'原料毎栄養価表'!$F$2:$WJ$62,ROW(),0)*('レシピ表'!X$3/HLOOKUP('レシピ表'!X$2,'原料毎栄養価表'!$F$2:$WJ$62,3,0)),"-")</f>
        <v>-</v>
      </c>
      <c r="Y37" s="27" t="str">
        <f>IF(HLOOKUP('レシピ表'!Y$2,'原料毎栄養価表'!$F$2:$WJ$62,ROW(),0)*('レシピ表'!Y$3/HLOOKUP('レシピ表'!Y$2,'原料毎栄養価表'!$F$2:$WJ$62,3,0))&lt;&gt;0, HLOOKUP('レシピ表'!Y$2,'原料毎栄養価表'!$F$2:$WJ$62,ROW(),0)*('レシピ表'!Y$3/HLOOKUP('レシピ表'!Y$2,'原料毎栄養価表'!$F$2:$WJ$62,3,0)),"-")</f>
        <v>-</v>
      </c>
      <c r="Z37" s="27" t="str">
        <f>IF(HLOOKUP('レシピ表'!Z$2,'原料毎栄養価表'!$F$2:$WJ$62,ROW(),0)*('レシピ表'!Z$3/HLOOKUP('レシピ表'!Z$2,'原料毎栄養価表'!$F$2:$WJ$62,3,0))&lt;&gt;0, HLOOKUP('レシピ表'!Z$2,'原料毎栄養価表'!$F$2:$WJ$62,ROW(),0)*('レシピ表'!Z$3/HLOOKUP('レシピ表'!Z$2,'原料毎栄養価表'!$F$2:$WJ$62,3,0)),"-")</f>
        <v>-</v>
      </c>
      <c r="AA37" s="27" t="str">
        <f>IF(HLOOKUP('レシピ表'!AA$2,'原料毎栄養価表'!$F$2:$WJ$62,ROW(),0)*('レシピ表'!AA$3/HLOOKUP('レシピ表'!AA$2,'原料毎栄養価表'!$F$2:$WJ$62,3,0))&lt;&gt;0, HLOOKUP('レシピ表'!AA$2,'原料毎栄養価表'!$F$2:$WJ$62,ROW(),0)*('レシピ表'!AA$3/HLOOKUP('レシピ表'!AA$2,'原料毎栄養価表'!$F$2:$WJ$62,3,0)),"-")</f>
        <v>-</v>
      </c>
      <c r="AB37" s="27" t="str">
        <f>IF(HLOOKUP('レシピ表'!AB$2,'原料毎栄養価表'!$F$2:$WJ$62,ROW(),0)*('レシピ表'!AB$3/HLOOKUP('レシピ表'!AB$2,'原料毎栄養価表'!$F$2:$WJ$62,3,0))&lt;&gt;0, HLOOKUP('レシピ表'!AB$2,'原料毎栄養価表'!$F$2:$WJ$62,ROW(),0)*('レシピ表'!AB$3/HLOOKUP('レシピ表'!AB$2,'原料毎栄養価表'!$F$2:$WJ$62,3,0)),"-")</f>
        <v>-</v>
      </c>
      <c r="AC37" s="27" t="str">
        <f>IF(HLOOKUP('レシピ表'!AC$2,'原料毎栄養価表'!$F$2:$WJ$62,ROW(),0)*('レシピ表'!AC$3/HLOOKUP('レシピ表'!AC$2,'原料毎栄養価表'!$F$2:$WJ$62,3,0))&lt;&gt;0, HLOOKUP('レシピ表'!AC$2,'原料毎栄養価表'!$F$2:$WJ$62,ROW(),0)*('レシピ表'!AC$3/HLOOKUP('レシピ表'!AC$2,'原料毎栄養価表'!$F$2:$WJ$62,3,0)),"-")</f>
        <v>-</v>
      </c>
      <c r="AD37" s="27" t="str">
        <f>IF(HLOOKUP('レシピ表'!AD$2,'原料毎栄養価表'!$F$2:$WJ$62,ROW(),0)*('レシピ表'!AD$3/HLOOKUP('レシピ表'!AD$2,'原料毎栄養価表'!$F$2:$WJ$62,3,0))&lt;&gt;0, HLOOKUP('レシピ表'!AD$2,'原料毎栄養価表'!$F$2:$WJ$62,ROW(),0)*('レシピ表'!AD$3/HLOOKUP('レシピ表'!AD$2,'原料毎栄養価表'!$F$2:$WJ$62,3,0)),"-")</f>
        <v>-</v>
      </c>
      <c r="AE37" s="27" t="str">
        <f>IF(HLOOKUP('レシピ表'!AE$2,'原料毎栄養価表'!$F$2:$WJ$62,ROW(),0)*('レシピ表'!AE$3/HLOOKUP('レシピ表'!AE$2,'原料毎栄養価表'!$F$2:$WJ$62,3,0))&lt;&gt;0, HLOOKUP('レシピ表'!AE$2,'原料毎栄養価表'!$F$2:$WJ$62,ROW(),0)*('レシピ表'!AE$3/HLOOKUP('レシピ表'!AE$2,'原料毎栄養価表'!$F$2:$WJ$62,3,0)),"-")</f>
        <v>-</v>
      </c>
      <c r="AF37" s="27" t="str">
        <f>IF(HLOOKUP('レシピ表'!AF$2,'原料毎栄養価表'!$F$2:$WJ$62,ROW(),0)*('レシピ表'!AF$3/HLOOKUP('レシピ表'!AF$2,'原料毎栄養価表'!$F$2:$WJ$62,3,0))&lt;&gt;0, HLOOKUP('レシピ表'!AF$2,'原料毎栄養価表'!$F$2:$WJ$62,ROW(),0)*('レシピ表'!AF$3/HLOOKUP('レシピ表'!AF$2,'原料毎栄養価表'!$F$2:$WJ$62,3,0)),"-")</f>
        <v>-</v>
      </c>
      <c r="AG37" s="27" t="str">
        <f>IF(HLOOKUP('レシピ表'!AG$2,'原料毎栄養価表'!$F$2:$WJ$62,ROW(),0)*('レシピ表'!AG$3/HLOOKUP('レシピ表'!AG$2,'原料毎栄養価表'!$F$2:$WJ$62,3,0))&lt;&gt;0, HLOOKUP('レシピ表'!AG$2,'原料毎栄養価表'!$F$2:$WJ$62,ROW(),0)*('レシピ表'!AG$3/HLOOKUP('レシピ表'!AG$2,'原料毎栄養価表'!$F$2:$WJ$62,3,0)),"-")</f>
        <v>-</v>
      </c>
      <c r="AH37" s="27" t="str">
        <f>IF(HLOOKUP('レシピ表'!AH$2,'原料毎栄養価表'!$F$2:$WJ$62,ROW(),0)*('レシピ表'!AH$3/HLOOKUP('レシピ表'!AH$2,'原料毎栄養価表'!$F$2:$WJ$62,3,0))&lt;&gt;0, HLOOKUP('レシピ表'!AH$2,'原料毎栄養価表'!$F$2:$WJ$62,ROW(),0)*('レシピ表'!AH$3/HLOOKUP('レシピ表'!AH$2,'原料毎栄養価表'!$F$2:$WJ$62,3,0)),"-")</f>
        <v>-</v>
      </c>
      <c r="AI37" s="27" t="str">
        <f>IF(HLOOKUP('レシピ表'!AI$2,'原料毎栄養価表'!$F$2:$WJ$62,ROW(),0)*('レシピ表'!AI$3/HLOOKUP('レシピ表'!AI$2,'原料毎栄養価表'!$F$2:$WJ$62,3,0))&lt;&gt;0, HLOOKUP('レシピ表'!AI$2,'原料毎栄養価表'!$F$2:$WJ$62,ROW(),0)*('レシピ表'!AI$3/HLOOKUP('レシピ表'!AI$2,'原料毎栄養価表'!$F$2:$WJ$62,3,0)),"-")</f>
        <v>-</v>
      </c>
      <c r="AJ37" s="27" t="str">
        <f>IF(HLOOKUP('レシピ表'!AJ$2,'原料毎栄養価表'!$F$2:$WJ$62,ROW(),0)*('レシピ表'!AJ$3/HLOOKUP('レシピ表'!AJ$2,'原料毎栄養価表'!$F$2:$WJ$62,3,0))&lt;&gt;0, HLOOKUP('レシピ表'!AJ$2,'原料毎栄養価表'!$F$2:$WJ$62,ROW(),0)*('レシピ表'!AJ$3/HLOOKUP('レシピ表'!AJ$2,'原料毎栄養価表'!$F$2:$WJ$62,3,0)),"-")</f>
        <v>-</v>
      </c>
      <c r="AK37" s="27" t="str">
        <f>IF(HLOOKUP('レシピ表'!AK$2,'原料毎栄養価表'!$F$2:$WJ$62,ROW(),0)*('レシピ表'!AK$3/HLOOKUP('レシピ表'!AK$2,'原料毎栄養価表'!$F$2:$WJ$62,3,0))&lt;&gt;0, HLOOKUP('レシピ表'!AK$2,'原料毎栄養価表'!$F$2:$WJ$62,ROW(),0)*('レシピ表'!AK$3/HLOOKUP('レシピ表'!AK$2,'原料毎栄養価表'!$F$2:$WJ$62,3,0)),"-")</f>
        <v>-</v>
      </c>
      <c r="AL37" s="27" t="str">
        <f>IF(HLOOKUP('レシピ表'!AL$2,'原料毎栄養価表'!$F$2:$WJ$62,ROW(),0)*('レシピ表'!AL$3/HLOOKUP('レシピ表'!AL$2,'原料毎栄養価表'!$F$2:$WJ$62,3,0))&lt;&gt;0, HLOOKUP('レシピ表'!AL$2,'原料毎栄養価表'!$F$2:$WJ$62,ROW(),0)*('レシピ表'!AL$3/HLOOKUP('レシピ表'!AL$2,'原料毎栄養価表'!$F$2:$WJ$62,3,0)),"-")</f>
        <v>-</v>
      </c>
      <c r="AM37" s="27" t="str">
        <f>IF(HLOOKUP('レシピ表'!AM$2,'原料毎栄養価表'!$F$2:$WJ$62,ROW(),0)*('レシピ表'!AM$3/HLOOKUP('レシピ表'!AM$2,'原料毎栄養価表'!$F$2:$WJ$62,3,0))&lt;&gt;0, HLOOKUP('レシピ表'!AM$2,'原料毎栄養価表'!$F$2:$WJ$62,ROW(),0)*('レシピ表'!AM$3/HLOOKUP('レシピ表'!AM$2,'原料毎栄養価表'!$F$2:$WJ$62,3,0)),"-")</f>
        <v>-</v>
      </c>
      <c r="AN37" s="27" t="str">
        <f>IF(HLOOKUP('レシピ表'!AN$2,'原料毎栄養価表'!$F$2:$WJ$62,ROW(),0)*('レシピ表'!AN$3/HLOOKUP('レシピ表'!AN$2,'原料毎栄養価表'!$F$2:$WJ$62,3,0))&lt;&gt;0, HLOOKUP('レシピ表'!AN$2,'原料毎栄養価表'!$F$2:$WJ$62,ROW(),0)*('レシピ表'!AN$3/HLOOKUP('レシピ表'!AN$2,'原料毎栄養価表'!$F$2:$WJ$62,3,0)),"-")</f>
        <v>-</v>
      </c>
      <c r="AO37" s="27" t="str">
        <f>IF(HLOOKUP('レシピ表'!AO$2,'原料毎栄養価表'!$F$2:$WJ$62,ROW(),0)*('レシピ表'!AO$3/HLOOKUP('レシピ表'!AO$2,'原料毎栄養価表'!$F$2:$WJ$62,3,0))&lt;&gt;0, HLOOKUP('レシピ表'!AO$2,'原料毎栄養価表'!$F$2:$WJ$62,ROW(),0)*('レシピ表'!AO$3/HLOOKUP('レシピ表'!AO$2,'原料毎栄養価表'!$F$2:$WJ$62,3,0)),"-")</f>
        <v>-</v>
      </c>
      <c r="AP37" s="27" t="str">
        <f>IF(HLOOKUP('レシピ表'!AP$2,'原料毎栄養価表'!$F$2:$WJ$62,ROW(),0)*('レシピ表'!AP$3/HLOOKUP('レシピ表'!AP$2,'原料毎栄養価表'!$F$2:$WJ$62,3,0))&lt;&gt;0, HLOOKUP('レシピ表'!AP$2,'原料毎栄養価表'!$F$2:$WJ$62,ROW(),0)*('レシピ表'!AP$3/HLOOKUP('レシピ表'!AP$2,'原料毎栄養価表'!$F$2:$WJ$62,3,0)),"-")</f>
        <v>-</v>
      </c>
      <c r="AQ37" s="27" t="str">
        <f>IF(HLOOKUP('レシピ表'!AQ$2,'原料毎栄養価表'!$F$2:$WJ$62,ROW(),0)*('レシピ表'!AQ$3/HLOOKUP('レシピ表'!AQ$2,'原料毎栄養価表'!$F$2:$WJ$62,3,0))&lt;&gt;0, HLOOKUP('レシピ表'!AQ$2,'原料毎栄養価表'!$F$2:$WJ$62,ROW(),0)*('レシピ表'!AQ$3/HLOOKUP('レシピ表'!AQ$2,'原料毎栄養価表'!$F$2:$WJ$62,3,0)),"-")</f>
        <v>-</v>
      </c>
      <c r="AR37" s="27" t="str">
        <f>IF(HLOOKUP('レシピ表'!AR$2,'原料毎栄養価表'!$F$2:$WJ$62,ROW(),0)*('レシピ表'!AR$3/HLOOKUP('レシピ表'!AR$2,'原料毎栄養価表'!$F$2:$WJ$62,3,0))&lt;&gt;0, HLOOKUP('レシピ表'!AR$2,'原料毎栄養価表'!$F$2:$WJ$62,ROW(),0)*('レシピ表'!AR$3/HLOOKUP('レシピ表'!AR$2,'原料毎栄養価表'!$F$2:$WJ$62,3,0)),"-")</f>
        <v>-</v>
      </c>
      <c r="AS37" s="27" t="str">
        <f>IF(HLOOKUP('レシピ表'!AS$2,'原料毎栄養価表'!$F$2:$WJ$62,ROW(),0)*('レシピ表'!AS$3/HLOOKUP('レシピ表'!AS$2,'原料毎栄養価表'!$F$2:$WJ$62,3,0))&lt;&gt;0, HLOOKUP('レシピ表'!AS$2,'原料毎栄養価表'!$F$2:$WJ$62,ROW(),0)*('レシピ表'!AS$3/HLOOKUP('レシピ表'!AS$2,'原料毎栄養価表'!$F$2:$WJ$62,3,0)),"-")</f>
        <v>-</v>
      </c>
      <c r="AT37" s="27" t="str">
        <f>IF(HLOOKUP('レシピ表'!AT$2,'原料毎栄養価表'!$F$2:$WJ$62,ROW(),0)*('レシピ表'!AT$3/HLOOKUP('レシピ表'!AT$2,'原料毎栄養価表'!$F$2:$WJ$62,3,0))&lt;&gt;0, HLOOKUP('レシピ表'!AT$2,'原料毎栄養価表'!$F$2:$WJ$62,ROW(),0)*('レシピ表'!AT$3/HLOOKUP('レシピ表'!AT$2,'原料毎栄養価表'!$F$2:$WJ$62,3,0)),"-")</f>
        <v>-</v>
      </c>
    </row>
    <row r="38" ht="13.5" customHeight="1">
      <c r="A38" s="1"/>
      <c r="B38" s="16" t="s">
        <v>129</v>
      </c>
      <c r="C38" s="16" t="s">
        <v>130</v>
      </c>
      <c r="D38" s="16" t="s">
        <v>131</v>
      </c>
      <c r="E38" s="16" t="s">
        <v>113</v>
      </c>
      <c r="F38" s="27">
        <f>SUM('レシピ表'!I38:ZP38)</f>
        <v>388.202</v>
      </c>
      <c r="G38" s="30">
        <v>100.0</v>
      </c>
      <c r="H38" s="31">
        <f>IFERROR('レシピ表'!$F38/HLOOKUP('レシピ表'!H$1,'必要栄養価表'!$F$4:$X$62,ROW()-1,0)*100,"-")</f>
        <v>1552.808</v>
      </c>
      <c r="I38" s="27" t="str">
        <f>IF(HLOOKUP('レシピ表'!I$2,'原料毎栄養価表'!$F$2:$WJ$62,ROW(),0)*('レシピ表'!I$3/HLOOKUP('レシピ表'!I$2,'原料毎栄養価表'!$F$2:$WJ$62,3,0))&lt;&gt;0, HLOOKUP('レシピ表'!I$2,'原料毎栄養価表'!$F$2:$WJ$62,ROW(),0)*('レシピ表'!I$3/HLOOKUP('レシピ表'!I$2,'原料毎栄養価表'!$F$2:$WJ$62,3,0)),"-")</f>
        <v>-</v>
      </c>
      <c r="J38" s="27">
        <f>IF(HLOOKUP('レシピ表'!J$2,'原料毎栄養価表'!$F$2:$WJ$62,ROW(),0)*('レシピ表'!J$3/HLOOKUP('レシピ表'!J$2,'原料毎栄養価表'!$F$2:$WJ$62,3,0))&lt;&gt;0, HLOOKUP('レシピ表'!J$2,'原料毎栄養価表'!$F$2:$WJ$62,ROW(),0)*('レシピ表'!J$3/HLOOKUP('レシピ表'!J$2,'原料毎栄養価表'!$F$2:$WJ$62,3,0)),"-")</f>
        <v>370</v>
      </c>
      <c r="K38" s="27">
        <f>IF(HLOOKUP('レシピ表'!K$2,'原料毎栄養価表'!$F$2:$WJ$62,ROW(),0)*('レシピ表'!K$3/HLOOKUP('レシピ表'!K$2,'原料毎栄養価表'!$F$2:$WJ$62,3,0))&lt;&gt;0, HLOOKUP('レシピ表'!K$2,'原料毎栄養価表'!$F$2:$WJ$62,ROW(),0)*('レシピ表'!K$3/HLOOKUP('レシピ表'!K$2,'原料毎栄養価表'!$F$2:$WJ$62,3,0)),"-")</f>
        <v>0.1</v>
      </c>
      <c r="L38" s="27">
        <f>IF(HLOOKUP('レシピ表'!L$2,'原料毎栄養価表'!$F$2:$WJ$62,ROW(),0)*('レシピ表'!L$3/HLOOKUP('レシピ表'!L$2,'原料毎栄養価表'!$F$2:$WJ$62,3,0))&lt;&gt;0, HLOOKUP('レシピ表'!L$2,'原料毎栄養価表'!$F$2:$WJ$62,ROW(),0)*('レシピ表'!L$3/HLOOKUP('レシピ表'!L$2,'原料毎栄養価表'!$F$2:$WJ$62,3,0)),"-")</f>
        <v>0.012</v>
      </c>
      <c r="M38" s="27" t="str">
        <f>IF(HLOOKUP('レシピ表'!M$2,'原料毎栄養価表'!$F$2:$WJ$62,ROW(),0)*('レシピ表'!M$3/HLOOKUP('レシピ表'!M$2,'原料毎栄養価表'!$F$2:$WJ$62,3,0))&lt;&gt;0, HLOOKUP('レシピ表'!M$2,'原料毎栄養価表'!$F$2:$WJ$62,ROW(),0)*('レシピ表'!M$3/HLOOKUP('レシピ表'!M$2,'原料毎栄養価表'!$F$2:$WJ$62,3,0)),"-")</f>
        <v>-</v>
      </c>
      <c r="N38" s="27">
        <f>IF(HLOOKUP('レシピ表'!N$2,'原料毎栄養価表'!$F$2:$WJ$62,ROW(),0)*('レシピ表'!N$3/HLOOKUP('レシピ表'!N$2,'原料毎栄養価表'!$F$2:$WJ$62,3,0))&lt;&gt;0, HLOOKUP('レシピ表'!N$2,'原料毎栄養価表'!$F$2:$WJ$62,ROW(),0)*('レシピ表'!N$3/HLOOKUP('レシピ表'!N$2,'原料毎栄養価表'!$F$2:$WJ$62,3,0)),"-")</f>
        <v>9.75</v>
      </c>
      <c r="O38" s="27" t="str">
        <f>IF(HLOOKUP('レシピ表'!O$2,'原料毎栄養価表'!$F$2:$WJ$62,ROW(),0)*('レシピ表'!O$3/HLOOKUP('レシピ表'!O$2,'原料毎栄養価表'!$F$2:$WJ$62,3,0))&lt;&gt;0, HLOOKUP('レシピ表'!O$2,'原料毎栄養価表'!$F$2:$WJ$62,ROW(),0)*('レシピ表'!O$3/HLOOKUP('レシピ表'!O$2,'原料毎栄養価表'!$F$2:$WJ$62,3,0)),"-")</f>
        <v>-</v>
      </c>
      <c r="P38" s="27" t="str">
        <f>IF(HLOOKUP('レシピ表'!P$2,'原料毎栄養価表'!$F$2:$WJ$62,ROW(),0)*('レシピ表'!P$3/HLOOKUP('レシピ表'!P$2,'原料毎栄養価表'!$F$2:$WJ$62,3,0))&lt;&gt;0, HLOOKUP('レシピ表'!P$2,'原料毎栄養価表'!$F$2:$WJ$62,ROW(),0)*('レシピ表'!P$3/HLOOKUP('レシピ表'!P$2,'原料毎栄養価表'!$F$2:$WJ$62,3,0)),"-")</f>
        <v>-</v>
      </c>
      <c r="Q38" s="27" t="str">
        <f>IF(HLOOKUP('レシピ表'!Q$2,'原料毎栄養価表'!$F$2:$WJ$62,ROW(),0)*('レシピ表'!Q$3/HLOOKUP('レシピ表'!Q$2,'原料毎栄養価表'!$F$2:$WJ$62,3,0))&lt;&gt;0, HLOOKUP('レシピ表'!Q$2,'原料毎栄養価表'!$F$2:$WJ$62,ROW(),0)*('レシピ表'!Q$3/HLOOKUP('レシピ表'!Q$2,'原料毎栄養価表'!$F$2:$WJ$62,3,0)),"-")</f>
        <v>-</v>
      </c>
      <c r="R38" s="27" t="str">
        <f>IF(HLOOKUP('レシピ表'!R$2,'原料毎栄養価表'!$F$2:$WJ$62,ROW(),0)*('レシピ表'!R$3/HLOOKUP('レシピ表'!R$2,'原料毎栄養価表'!$F$2:$WJ$62,3,0))&lt;&gt;0, HLOOKUP('レシピ表'!R$2,'原料毎栄養価表'!$F$2:$WJ$62,ROW(),0)*('レシピ表'!R$3/HLOOKUP('レシピ表'!R$2,'原料毎栄養価表'!$F$2:$WJ$62,3,0)),"-")</f>
        <v>-</v>
      </c>
      <c r="S38" s="27" t="str">
        <f>IF(HLOOKUP('レシピ表'!S$2,'原料毎栄養価表'!$F$2:$WJ$62,ROW(),0)*('レシピ表'!S$3/HLOOKUP('レシピ表'!S$2,'原料毎栄養価表'!$F$2:$WJ$62,3,0))&lt;&gt;0, HLOOKUP('レシピ表'!S$2,'原料毎栄養価表'!$F$2:$WJ$62,ROW(),0)*('レシピ表'!S$3/HLOOKUP('レシピ表'!S$2,'原料毎栄養価表'!$F$2:$WJ$62,3,0)),"-")</f>
        <v>-</v>
      </c>
      <c r="T38" s="27" t="str">
        <f>IF(HLOOKUP('レシピ表'!T$2,'原料毎栄養価表'!$F$2:$WJ$62,ROW(),0)*('レシピ表'!T$3/HLOOKUP('レシピ表'!T$2,'原料毎栄養価表'!$F$2:$WJ$62,3,0))&lt;&gt;0, HLOOKUP('レシピ表'!T$2,'原料毎栄養価表'!$F$2:$WJ$62,ROW(),0)*('レシピ表'!T$3/HLOOKUP('レシピ表'!T$2,'原料毎栄養価表'!$F$2:$WJ$62,3,0)),"-")</f>
        <v>-</v>
      </c>
      <c r="U38" s="27" t="str">
        <f>IF(HLOOKUP('レシピ表'!U$2,'原料毎栄養価表'!$F$2:$WJ$62,ROW(),0)*('レシピ表'!U$3/HLOOKUP('レシピ表'!U$2,'原料毎栄養価表'!$F$2:$WJ$62,3,0))&lt;&gt;0, HLOOKUP('レシピ表'!U$2,'原料毎栄養価表'!$F$2:$WJ$62,ROW(),0)*('レシピ表'!U$3/HLOOKUP('レシピ表'!U$2,'原料毎栄養価表'!$F$2:$WJ$62,3,0)),"-")</f>
        <v>-</v>
      </c>
      <c r="V38" s="27" t="str">
        <f>IF(HLOOKUP('レシピ表'!V$2,'原料毎栄養価表'!$F$2:$WJ$62,ROW(),0)*('レシピ表'!V$3/HLOOKUP('レシピ表'!V$2,'原料毎栄養価表'!$F$2:$WJ$62,3,0))&lt;&gt;0, HLOOKUP('レシピ表'!V$2,'原料毎栄養価表'!$F$2:$WJ$62,ROW(),0)*('レシピ表'!V$3/HLOOKUP('レシピ表'!V$2,'原料毎栄養価表'!$F$2:$WJ$62,3,0)),"-")</f>
        <v>-</v>
      </c>
      <c r="W38" s="27">
        <f>IF(HLOOKUP('レシピ表'!W$2,'原料毎栄養価表'!$F$2:$WJ$62,ROW(),0)*('レシピ表'!W$3/HLOOKUP('レシピ表'!W$2,'原料毎栄養価表'!$F$2:$WJ$62,3,0))&lt;&gt;0, HLOOKUP('レシピ表'!W$2,'原料毎栄養価表'!$F$2:$WJ$62,ROW(),0)*('レシピ表'!W$3/HLOOKUP('レシピ表'!W$2,'原料毎栄養価表'!$F$2:$WJ$62,3,0)),"-")</f>
        <v>8.34</v>
      </c>
      <c r="X38" s="27" t="str">
        <f>IF(HLOOKUP('レシピ表'!X$2,'原料毎栄養価表'!$F$2:$WJ$62,ROW(),0)*('レシピ表'!X$3/HLOOKUP('レシピ表'!X$2,'原料毎栄養価表'!$F$2:$WJ$62,3,0))&lt;&gt;0, HLOOKUP('レシピ表'!X$2,'原料毎栄養価表'!$F$2:$WJ$62,ROW(),0)*('レシピ表'!X$3/HLOOKUP('レシピ表'!X$2,'原料毎栄養価表'!$F$2:$WJ$62,3,0)),"-")</f>
        <v>-</v>
      </c>
      <c r="Y38" s="27" t="str">
        <f>IF(HLOOKUP('レシピ表'!Y$2,'原料毎栄養価表'!$F$2:$WJ$62,ROW(),0)*('レシピ表'!Y$3/HLOOKUP('レシピ表'!Y$2,'原料毎栄養価表'!$F$2:$WJ$62,3,0))&lt;&gt;0, HLOOKUP('レシピ表'!Y$2,'原料毎栄養価表'!$F$2:$WJ$62,ROW(),0)*('レシピ表'!Y$3/HLOOKUP('レシピ表'!Y$2,'原料毎栄養価表'!$F$2:$WJ$62,3,0)),"-")</f>
        <v>-</v>
      </c>
      <c r="Z38" s="27" t="str">
        <f>IF(HLOOKUP('レシピ表'!Z$2,'原料毎栄養価表'!$F$2:$WJ$62,ROW(),0)*('レシピ表'!Z$3/HLOOKUP('レシピ表'!Z$2,'原料毎栄養価表'!$F$2:$WJ$62,3,0))&lt;&gt;0, HLOOKUP('レシピ表'!Z$2,'原料毎栄養価表'!$F$2:$WJ$62,ROW(),0)*('レシピ表'!Z$3/HLOOKUP('レシピ表'!Z$2,'原料毎栄養価表'!$F$2:$WJ$62,3,0)),"-")</f>
        <v>-</v>
      </c>
      <c r="AA38" s="27" t="str">
        <f>IF(HLOOKUP('レシピ表'!AA$2,'原料毎栄養価表'!$F$2:$WJ$62,ROW(),0)*('レシピ表'!AA$3/HLOOKUP('レシピ表'!AA$2,'原料毎栄養価表'!$F$2:$WJ$62,3,0))&lt;&gt;0, HLOOKUP('レシピ表'!AA$2,'原料毎栄養価表'!$F$2:$WJ$62,ROW(),0)*('レシピ表'!AA$3/HLOOKUP('レシピ表'!AA$2,'原料毎栄養価表'!$F$2:$WJ$62,3,0)),"-")</f>
        <v>-</v>
      </c>
      <c r="AB38" s="27" t="str">
        <f>IF(HLOOKUP('レシピ表'!AB$2,'原料毎栄養価表'!$F$2:$WJ$62,ROW(),0)*('レシピ表'!AB$3/HLOOKUP('レシピ表'!AB$2,'原料毎栄養価表'!$F$2:$WJ$62,3,0))&lt;&gt;0, HLOOKUP('レシピ表'!AB$2,'原料毎栄養価表'!$F$2:$WJ$62,ROW(),0)*('レシピ表'!AB$3/HLOOKUP('レシピ表'!AB$2,'原料毎栄養価表'!$F$2:$WJ$62,3,0)),"-")</f>
        <v>-</v>
      </c>
      <c r="AC38" s="27" t="str">
        <f>IF(HLOOKUP('レシピ表'!AC$2,'原料毎栄養価表'!$F$2:$WJ$62,ROW(),0)*('レシピ表'!AC$3/HLOOKUP('レシピ表'!AC$2,'原料毎栄養価表'!$F$2:$WJ$62,3,0))&lt;&gt;0, HLOOKUP('レシピ表'!AC$2,'原料毎栄養価表'!$F$2:$WJ$62,ROW(),0)*('レシピ表'!AC$3/HLOOKUP('レシピ表'!AC$2,'原料毎栄養価表'!$F$2:$WJ$62,3,0)),"-")</f>
        <v>-</v>
      </c>
      <c r="AD38" s="27" t="str">
        <f>IF(HLOOKUP('レシピ表'!AD$2,'原料毎栄養価表'!$F$2:$WJ$62,ROW(),0)*('レシピ表'!AD$3/HLOOKUP('レシピ表'!AD$2,'原料毎栄養価表'!$F$2:$WJ$62,3,0))&lt;&gt;0, HLOOKUP('レシピ表'!AD$2,'原料毎栄養価表'!$F$2:$WJ$62,ROW(),0)*('レシピ表'!AD$3/HLOOKUP('レシピ表'!AD$2,'原料毎栄養価表'!$F$2:$WJ$62,3,0)),"-")</f>
        <v>-</v>
      </c>
      <c r="AE38" s="27" t="str">
        <f>IF(HLOOKUP('レシピ表'!AE$2,'原料毎栄養価表'!$F$2:$WJ$62,ROW(),0)*('レシピ表'!AE$3/HLOOKUP('レシピ表'!AE$2,'原料毎栄養価表'!$F$2:$WJ$62,3,0))&lt;&gt;0, HLOOKUP('レシピ表'!AE$2,'原料毎栄養価表'!$F$2:$WJ$62,ROW(),0)*('レシピ表'!AE$3/HLOOKUP('レシピ表'!AE$2,'原料毎栄養価表'!$F$2:$WJ$62,3,0)),"-")</f>
        <v>-</v>
      </c>
      <c r="AF38" s="27" t="str">
        <f>IF(HLOOKUP('レシピ表'!AF$2,'原料毎栄養価表'!$F$2:$WJ$62,ROW(),0)*('レシピ表'!AF$3/HLOOKUP('レシピ表'!AF$2,'原料毎栄養価表'!$F$2:$WJ$62,3,0))&lt;&gt;0, HLOOKUP('レシピ表'!AF$2,'原料毎栄養価表'!$F$2:$WJ$62,ROW(),0)*('レシピ表'!AF$3/HLOOKUP('レシピ表'!AF$2,'原料毎栄養価表'!$F$2:$WJ$62,3,0)),"-")</f>
        <v>-</v>
      </c>
      <c r="AG38" s="27" t="str">
        <f>IF(HLOOKUP('レシピ表'!AG$2,'原料毎栄養価表'!$F$2:$WJ$62,ROW(),0)*('レシピ表'!AG$3/HLOOKUP('レシピ表'!AG$2,'原料毎栄養価表'!$F$2:$WJ$62,3,0))&lt;&gt;0, HLOOKUP('レシピ表'!AG$2,'原料毎栄養価表'!$F$2:$WJ$62,ROW(),0)*('レシピ表'!AG$3/HLOOKUP('レシピ表'!AG$2,'原料毎栄養価表'!$F$2:$WJ$62,3,0)),"-")</f>
        <v>-</v>
      </c>
      <c r="AH38" s="27" t="str">
        <f>IF(HLOOKUP('レシピ表'!AH$2,'原料毎栄養価表'!$F$2:$WJ$62,ROW(),0)*('レシピ表'!AH$3/HLOOKUP('レシピ表'!AH$2,'原料毎栄養価表'!$F$2:$WJ$62,3,0))&lt;&gt;0, HLOOKUP('レシピ表'!AH$2,'原料毎栄養価表'!$F$2:$WJ$62,ROW(),0)*('レシピ表'!AH$3/HLOOKUP('レシピ表'!AH$2,'原料毎栄養価表'!$F$2:$WJ$62,3,0)),"-")</f>
        <v>-</v>
      </c>
      <c r="AI38" s="27" t="str">
        <f>IF(HLOOKUP('レシピ表'!AI$2,'原料毎栄養価表'!$F$2:$WJ$62,ROW(),0)*('レシピ表'!AI$3/HLOOKUP('レシピ表'!AI$2,'原料毎栄養価表'!$F$2:$WJ$62,3,0))&lt;&gt;0, HLOOKUP('レシピ表'!AI$2,'原料毎栄養価表'!$F$2:$WJ$62,ROW(),0)*('レシピ表'!AI$3/HLOOKUP('レシピ表'!AI$2,'原料毎栄養価表'!$F$2:$WJ$62,3,0)),"-")</f>
        <v>-</v>
      </c>
      <c r="AJ38" s="27" t="str">
        <f>IF(HLOOKUP('レシピ表'!AJ$2,'原料毎栄養価表'!$F$2:$WJ$62,ROW(),0)*('レシピ表'!AJ$3/HLOOKUP('レシピ表'!AJ$2,'原料毎栄養価表'!$F$2:$WJ$62,3,0))&lt;&gt;0, HLOOKUP('レシピ表'!AJ$2,'原料毎栄養価表'!$F$2:$WJ$62,ROW(),0)*('レシピ表'!AJ$3/HLOOKUP('レシピ表'!AJ$2,'原料毎栄養価表'!$F$2:$WJ$62,3,0)),"-")</f>
        <v>-</v>
      </c>
      <c r="AK38" s="27" t="str">
        <f>IF(HLOOKUP('レシピ表'!AK$2,'原料毎栄養価表'!$F$2:$WJ$62,ROW(),0)*('レシピ表'!AK$3/HLOOKUP('レシピ表'!AK$2,'原料毎栄養価表'!$F$2:$WJ$62,3,0))&lt;&gt;0, HLOOKUP('レシピ表'!AK$2,'原料毎栄養価表'!$F$2:$WJ$62,ROW(),0)*('レシピ表'!AK$3/HLOOKUP('レシピ表'!AK$2,'原料毎栄養価表'!$F$2:$WJ$62,3,0)),"-")</f>
        <v>-</v>
      </c>
      <c r="AL38" s="27" t="str">
        <f>IF(HLOOKUP('レシピ表'!AL$2,'原料毎栄養価表'!$F$2:$WJ$62,ROW(),0)*('レシピ表'!AL$3/HLOOKUP('レシピ表'!AL$2,'原料毎栄養価表'!$F$2:$WJ$62,3,0))&lt;&gt;0, HLOOKUP('レシピ表'!AL$2,'原料毎栄養価表'!$F$2:$WJ$62,ROW(),0)*('レシピ表'!AL$3/HLOOKUP('レシピ表'!AL$2,'原料毎栄養価表'!$F$2:$WJ$62,3,0)),"-")</f>
        <v>-</v>
      </c>
      <c r="AM38" s="27" t="str">
        <f>IF(HLOOKUP('レシピ表'!AM$2,'原料毎栄養価表'!$F$2:$WJ$62,ROW(),0)*('レシピ表'!AM$3/HLOOKUP('レシピ表'!AM$2,'原料毎栄養価表'!$F$2:$WJ$62,3,0))&lt;&gt;0, HLOOKUP('レシピ表'!AM$2,'原料毎栄養価表'!$F$2:$WJ$62,ROW(),0)*('レシピ表'!AM$3/HLOOKUP('レシピ表'!AM$2,'原料毎栄養価表'!$F$2:$WJ$62,3,0)),"-")</f>
        <v>-</v>
      </c>
      <c r="AN38" s="27" t="str">
        <f>IF(HLOOKUP('レシピ表'!AN$2,'原料毎栄養価表'!$F$2:$WJ$62,ROW(),0)*('レシピ表'!AN$3/HLOOKUP('レシピ表'!AN$2,'原料毎栄養価表'!$F$2:$WJ$62,3,0))&lt;&gt;0, HLOOKUP('レシピ表'!AN$2,'原料毎栄養価表'!$F$2:$WJ$62,ROW(),0)*('レシピ表'!AN$3/HLOOKUP('レシピ表'!AN$2,'原料毎栄養価表'!$F$2:$WJ$62,3,0)),"-")</f>
        <v>-</v>
      </c>
      <c r="AO38" s="27" t="str">
        <f>IF(HLOOKUP('レシピ表'!AO$2,'原料毎栄養価表'!$F$2:$WJ$62,ROW(),0)*('レシピ表'!AO$3/HLOOKUP('レシピ表'!AO$2,'原料毎栄養価表'!$F$2:$WJ$62,3,0))&lt;&gt;0, HLOOKUP('レシピ表'!AO$2,'原料毎栄養価表'!$F$2:$WJ$62,ROW(),0)*('レシピ表'!AO$3/HLOOKUP('レシピ表'!AO$2,'原料毎栄養価表'!$F$2:$WJ$62,3,0)),"-")</f>
        <v>-</v>
      </c>
      <c r="AP38" s="27" t="str">
        <f>IF(HLOOKUP('レシピ表'!AP$2,'原料毎栄養価表'!$F$2:$WJ$62,ROW(),0)*('レシピ表'!AP$3/HLOOKUP('レシピ表'!AP$2,'原料毎栄養価表'!$F$2:$WJ$62,3,0))&lt;&gt;0, HLOOKUP('レシピ表'!AP$2,'原料毎栄養価表'!$F$2:$WJ$62,ROW(),0)*('レシピ表'!AP$3/HLOOKUP('レシピ表'!AP$2,'原料毎栄養価表'!$F$2:$WJ$62,3,0)),"-")</f>
        <v>-</v>
      </c>
      <c r="AQ38" s="27" t="str">
        <f>IF(HLOOKUP('レシピ表'!AQ$2,'原料毎栄養価表'!$F$2:$WJ$62,ROW(),0)*('レシピ表'!AQ$3/HLOOKUP('レシピ表'!AQ$2,'原料毎栄養価表'!$F$2:$WJ$62,3,0))&lt;&gt;0, HLOOKUP('レシピ表'!AQ$2,'原料毎栄養価表'!$F$2:$WJ$62,ROW(),0)*('レシピ表'!AQ$3/HLOOKUP('レシピ表'!AQ$2,'原料毎栄養価表'!$F$2:$WJ$62,3,0)),"-")</f>
        <v>-</v>
      </c>
      <c r="AR38" s="27" t="str">
        <f>IF(HLOOKUP('レシピ表'!AR$2,'原料毎栄養価表'!$F$2:$WJ$62,ROW(),0)*('レシピ表'!AR$3/HLOOKUP('レシピ表'!AR$2,'原料毎栄養価表'!$F$2:$WJ$62,3,0))&lt;&gt;0, HLOOKUP('レシピ表'!AR$2,'原料毎栄養価表'!$F$2:$WJ$62,ROW(),0)*('レシピ表'!AR$3/HLOOKUP('レシピ表'!AR$2,'原料毎栄養価表'!$F$2:$WJ$62,3,0)),"-")</f>
        <v>-</v>
      </c>
      <c r="AS38" s="27" t="str">
        <f>IF(HLOOKUP('レシピ表'!AS$2,'原料毎栄養価表'!$F$2:$WJ$62,ROW(),0)*('レシピ表'!AS$3/HLOOKUP('レシピ表'!AS$2,'原料毎栄養価表'!$F$2:$WJ$62,3,0))&lt;&gt;0, HLOOKUP('レシピ表'!AS$2,'原料毎栄養価表'!$F$2:$WJ$62,ROW(),0)*('レシピ表'!AS$3/HLOOKUP('レシピ表'!AS$2,'原料毎栄養価表'!$F$2:$WJ$62,3,0)),"-")</f>
        <v>-</v>
      </c>
      <c r="AT38" s="27" t="str">
        <f>IF(HLOOKUP('レシピ表'!AT$2,'原料毎栄養価表'!$F$2:$WJ$62,ROW(),0)*('レシピ表'!AT$3/HLOOKUP('レシピ表'!AT$2,'原料毎栄養価表'!$F$2:$WJ$62,3,0))&lt;&gt;0, HLOOKUP('レシピ表'!AT$2,'原料毎栄養価表'!$F$2:$WJ$62,ROW(),0)*('レシピ表'!AT$3/HLOOKUP('レシピ表'!AT$2,'原料毎栄養価表'!$F$2:$WJ$62,3,0)),"-")</f>
        <v>-</v>
      </c>
    </row>
    <row r="39" ht="13.5" customHeight="1">
      <c r="A39" s="1"/>
      <c r="B39" s="16" t="s">
        <v>132</v>
      </c>
      <c r="C39" s="16" t="s">
        <v>133</v>
      </c>
      <c r="D39" s="16" t="s">
        <v>134</v>
      </c>
      <c r="E39" s="16" t="s">
        <v>103</v>
      </c>
      <c r="F39" s="27">
        <f>SUM('レシピ表'!I39:ZP39)</f>
        <v>1029</v>
      </c>
      <c r="G39" s="30">
        <v>100.0</v>
      </c>
      <c r="H39" s="31">
        <f>IFERROR('レシピ表'!$F39/HLOOKUP('レシピ表'!H$1,'必要栄養価表'!$F$4:$X$62,ROW()-1,0)*100,"-")</f>
        <v>102.9</v>
      </c>
      <c r="I39" s="27" t="str">
        <f>IF(HLOOKUP('レシピ表'!I$2,'原料毎栄養価表'!$F$2:$WJ$62,ROW(),0)*('レシピ表'!I$3/HLOOKUP('レシピ表'!I$2,'原料毎栄養価表'!$F$2:$WJ$62,3,0))&lt;&gt;0, HLOOKUP('レシピ表'!I$2,'原料毎栄養価表'!$F$2:$WJ$62,ROW(),0)*('レシピ表'!I$3/HLOOKUP('レシピ表'!I$2,'原料毎栄養価表'!$F$2:$WJ$62,3,0)),"-")</f>
        <v>-</v>
      </c>
      <c r="J39" s="27">
        <f>IF(HLOOKUP('レシピ表'!J$2,'原料毎栄養価表'!$F$2:$WJ$62,ROW(),0)*('レシピ表'!J$3/HLOOKUP('レシピ表'!J$2,'原料毎栄養価表'!$F$2:$WJ$62,3,0))&lt;&gt;0, HLOOKUP('レシピ表'!J$2,'原料毎栄養価表'!$F$2:$WJ$62,ROW(),0)*('レシピ表'!J$3/HLOOKUP('レシピ表'!J$2,'原料毎栄養価表'!$F$2:$WJ$62,3,0)),"-")</f>
        <v>680</v>
      </c>
      <c r="K39" s="27">
        <f>IF(HLOOKUP('レシピ表'!K$2,'原料毎栄養価表'!$F$2:$WJ$62,ROW(),0)*('レシピ表'!K$3/HLOOKUP('レシピ表'!K$2,'原料毎栄養価表'!$F$2:$WJ$62,3,0))&lt;&gt;0, HLOOKUP('レシピ表'!K$2,'原料毎栄養価表'!$F$2:$WJ$62,ROW(),0)*('レシピ表'!K$3/HLOOKUP('レシピ表'!K$2,'原料毎栄養価表'!$F$2:$WJ$62,3,0)),"-")</f>
        <v>29</v>
      </c>
      <c r="L39" s="27">
        <f>IF(HLOOKUP('レシピ表'!L$2,'原料毎栄養価表'!$F$2:$WJ$62,ROW(),0)*('レシピ表'!L$3/HLOOKUP('レシピ表'!L$2,'原料毎栄養価表'!$F$2:$WJ$62,3,0))&lt;&gt;0, HLOOKUP('レシピ表'!L$2,'原料毎栄養価表'!$F$2:$WJ$62,ROW(),0)*('レシピ表'!L$3/HLOOKUP('レシピ表'!L$2,'原料毎栄養価表'!$F$2:$WJ$62,3,0)),"-")</f>
        <v>0.2</v>
      </c>
      <c r="M39" s="27" t="str">
        <f>IF(HLOOKUP('レシピ表'!M$2,'原料毎栄養価表'!$F$2:$WJ$62,ROW(),0)*('レシピ表'!M$3/HLOOKUP('レシピ表'!M$2,'原料毎栄養価表'!$F$2:$WJ$62,3,0))&lt;&gt;0, HLOOKUP('レシピ表'!M$2,'原料毎栄養価表'!$F$2:$WJ$62,ROW(),0)*('レシピ表'!M$3/HLOOKUP('レシピ表'!M$2,'原料毎栄養価表'!$F$2:$WJ$62,3,0)),"-")</f>
        <v>-</v>
      </c>
      <c r="N39" s="27">
        <f>IF(HLOOKUP('レシピ表'!N$2,'原料毎栄養価表'!$F$2:$WJ$62,ROW(),0)*('レシピ表'!N$3/HLOOKUP('レシピ表'!N$2,'原料毎栄養価表'!$F$2:$WJ$62,3,0))&lt;&gt;0, HLOOKUP('レシピ表'!N$2,'原料毎栄養価表'!$F$2:$WJ$62,ROW(),0)*('レシピ表'!N$3/HLOOKUP('レシピ表'!N$2,'原料毎栄養価表'!$F$2:$WJ$62,3,0)),"-")</f>
        <v>300</v>
      </c>
      <c r="O39" s="27" t="str">
        <f>IF(HLOOKUP('レシピ表'!O$2,'原料毎栄養価表'!$F$2:$WJ$62,ROW(),0)*('レシピ表'!O$3/HLOOKUP('レシピ表'!O$2,'原料毎栄養価表'!$F$2:$WJ$62,3,0))&lt;&gt;0, HLOOKUP('レシピ表'!O$2,'原料毎栄養価表'!$F$2:$WJ$62,ROW(),0)*('レシピ表'!O$3/HLOOKUP('レシピ表'!O$2,'原料毎栄養価表'!$F$2:$WJ$62,3,0)),"-")</f>
        <v>-</v>
      </c>
      <c r="P39" s="27" t="str">
        <f>IF(HLOOKUP('レシピ表'!P$2,'原料毎栄養価表'!$F$2:$WJ$62,ROW(),0)*('レシピ表'!P$3/HLOOKUP('レシピ表'!P$2,'原料毎栄養価表'!$F$2:$WJ$62,3,0))&lt;&gt;0, HLOOKUP('レシピ表'!P$2,'原料毎栄養価表'!$F$2:$WJ$62,ROW(),0)*('レシピ表'!P$3/HLOOKUP('レシピ表'!P$2,'原料毎栄養価表'!$F$2:$WJ$62,3,0)),"-")</f>
        <v>-</v>
      </c>
      <c r="Q39" s="27">
        <f>IF(HLOOKUP('レシピ表'!Q$2,'原料毎栄養価表'!$F$2:$WJ$62,ROW(),0)*('レシピ表'!Q$3/HLOOKUP('レシピ表'!Q$2,'原料毎栄養価表'!$F$2:$WJ$62,3,0))&lt;&gt;0, HLOOKUP('レシピ表'!Q$2,'原料毎栄養価表'!$F$2:$WJ$62,ROW(),0)*('レシピ表'!Q$3/HLOOKUP('レシピ表'!Q$2,'原料毎栄養価表'!$F$2:$WJ$62,3,0)),"-")</f>
        <v>19.8</v>
      </c>
      <c r="R39" s="27" t="str">
        <f>IF(HLOOKUP('レシピ表'!R$2,'原料毎栄養価表'!$F$2:$WJ$62,ROW(),0)*('レシピ表'!R$3/HLOOKUP('レシピ表'!R$2,'原料毎栄養価表'!$F$2:$WJ$62,3,0))&lt;&gt;0, HLOOKUP('レシピ表'!R$2,'原料毎栄養価表'!$F$2:$WJ$62,ROW(),0)*('レシピ表'!R$3/HLOOKUP('レシピ表'!R$2,'原料毎栄養価表'!$F$2:$WJ$62,3,0)),"-")</f>
        <v>-</v>
      </c>
      <c r="S39" s="27" t="str">
        <f>IF(HLOOKUP('レシピ表'!S$2,'原料毎栄養価表'!$F$2:$WJ$62,ROW(),0)*('レシピ表'!S$3/HLOOKUP('レシピ表'!S$2,'原料毎栄養価表'!$F$2:$WJ$62,3,0))&lt;&gt;0, HLOOKUP('レシピ表'!S$2,'原料毎栄養価表'!$F$2:$WJ$62,ROW(),0)*('レシピ表'!S$3/HLOOKUP('レシピ表'!S$2,'原料毎栄養価表'!$F$2:$WJ$62,3,0)),"-")</f>
        <v>-</v>
      </c>
      <c r="T39" s="27" t="str">
        <f>IF(HLOOKUP('レシピ表'!T$2,'原料毎栄養価表'!$F$2:$WJ$62,ROW(),0)*('レシピ表'!T$3/HLOOKUP('レシピ表'!T$2,'原料毎栄養価表'!$F$2:$WJ$62,3,0))&lt;&gt;0, HLOOKUP('レシピ表'!T$2,'原料毎栄養価表'!$F$2:$WJ$62,ROW(),0)*('レシピ表'!T$3/HLOOKUP('レシピ表'!T$2,'原料毎栄養価表'!$F$2:$WJ$62,3,0)),"-")</f>
        <v>-</v>
      </c>
      <c r="U39" s="27" t="str">
        <f>IF(HLOOKUP('レシピ表'!U$2,'原料毎栄養価表'!$F$2:$WJ$62,ROW(),0)*('レシピ表'!U$3/HLOOKUP('レシピ表'!U$2,'原料毎栄養価表'!$F$2:$WJ$62,3,0))&lt;&gt;0, HLOOKUP('レシピ表'!U$2,'原料毎栄養価表'!$F$2:$WJ$62,ROW(),0)*('レシピ表'!U$3/HLOOKUP('レシピ表'!U$2,'原料毎栄養価表'!$F$2:$WJ$62,3,0)),"-")</f>
        <v>-</v>
      </c>
      <c r="V39" s="27" t="str">
        <f>IF(HLOOKUP('レシピ表'!V$2,'原料毎栄養価表'!$F$2:$WJ$62,ROW(),0)*('レシピ表'!V$3/HLOOKUP('レシピ表'!V$2,'原料毎栄養価表'!$F$2:$WJ$62,3,0))&lt;&gt;0, HLOOKUP('レシピ表'!V$2,'原料毎栄養価表'!$F$2:$WJ$62,ROW(),0)*('レシピ表'!V$3/HLOOKUP('レシピ表'!V$2,'原料毎栄養価表'!$F$2:$WJ$62,3,0)),"-")</f>
        <v>-</v>
      </c>
      <c r="W39" s="27" t="str">
        <f>IF(HLOOKUP('レシピ表'!W$2,'原料毎栄養価表'!$F$2:$WJ$62,ROW(),0)*('レシピ表'!W$3/HLOOKUP('レシピ表'!W$2,'原料毎栄養価表'!$F$2:$WJ$62,3,0))&lt;&gt;0, HLOOKUP('レシピ表'!W$2,'原料毎栄養価表'!$F$2:$WJ$62,ROW(),0)*('レシピ表'!W$3/HLOOKUP('レシピ表'!W$2,'原料毎栄養価表'!$F$2:$WJ$62,3,0)),"-")</f>
        <v>-</v>
      </c>
      <c r="X39" s="27" t="str">
        <f>IF(HLOOKUP('レシピ表'!X$2,'原料毎栄養価表'!$F$2:$WJ$62,ROW(),0)*('レシピ表'!X$3/HLOOKUP('レシピ表'!X$2,'原料毎栄養価表'!$F$2:$WJ$62,3,0))&lt;&gt;0, HLOOKUP('レシピ表'!X$2,'原料毎栄養価表'!$F$2:$WJ$62,ROW(),0)*('レシピ表'!X$3/HLOOKUP('レシピ表'!X$2,'原料毎栄養価表'!$F$2:$WJ$62,3,0)),"-")</f>
        <v>-</v>
      </c>
      <c r="Y39" s="27" t="str">
        <f>IF(HLOOKUP('レシピ表'!Y$2,'原料毎栄養価表'!$F$2:$WJ$62,ROW(),0)*('レシピ表'!Y$3/HLOOKUP('レシピ表'!Y$2,'原料毎栄養価表'!$F$2:$WJ$62,3,0))&lt;&gt;0, HLOOKUP('レシピ表'!Y$2,'原料毎栄養価表'!$F$2:$WJ$62,ROW(),0)*('レシピ表'!Y$3/HLOOKUP('レシピ表'!Y$2,'原料毎栄養価表'!$F$2:$WJ$62,3,0)),"-")</f>
        <v>-</v>
      </c>
      <c r="Z39" s="27" t="str">
        <f>IF(HLOOKUP('レシピ表'!Z$2,'原料毎栄養価表'!$F$2:$WJ$62,ROW(),0)*('レシピ表'!Z$3/HLOOKUP('レシピ表'!Z$2,'原料毎栄養価表'!$F$2:$WJ$62,3,0))&lt;&gt;0, HLOOKUP('レシピ表'!Z$2,'原料毎栄養価表'!$F$2:$WJ$62,ROW(),0)*('レシピ表'!Z$3/HLOOKUP('レシピ表'!Z$2,'原料毎栄養価表'!$F$2:$WJ$62,3,0)),"-")</f>
        <v>-</v>
      </c>
      <c r="AA39" s="27" t="str">
        <f>IF(HLOOKUP('レシピ表'!AA$2,'原料毎栄養価表'!$F$2:$WJ$62,ROW(),0)*('レシピ表'!AA$3/HLOOKUP('レシピ表'!AA$2,'原料毎栄養価表'!$F$2:$WJ$62,3,0))&lt;&gt;0, HLOOKUP('レシピ表'!AA$2,'原料毎栄養価表'!$F$2:$WJ$62,ROW(),0)*('レシピ表'!AA$3/HLOOKUP('レシピ表'!AA$2,'原料毎栄養価表'!$F$2:$WJ$62,3,0)),"-")</f>
        <v>-</v>
      </c>
      <c r="AB39" s="27" t="str">
        <f>IF(HLOOKUP('レシピ表'!AB$2,'原料毎栄養価表'!$F$2:$WJ$62,ROW(),0)*('レシピ表'!AB$3/HLOOKUP('レシピ表'!AB$2,'原料毎栄養価表'!$F$2:$WJ$62,3,0))&lt;&gt;0, HLOOKUP('レシピ表'!AB$2,'原料毎栄養価表'!$F$2:$WJ$62,ROW(),0)*('レシピ表'!AB$3/HLOOKUP('レシピ表'!AB$2,'原料毎栄養価表'!$F$2:$WJ$62,3,0)),"-")</f>
        <v>-</v>
      </c>
      <c r="AC39" s="27" t="str">
        <f>IF(HLOOKUP('レシピ表'!AC$2,'原料毎栄養価表'!$F$2:$WJ$62,ROW(),0)*('レシピ表'!AC$3/HLOOKUP('レシピ表'!AC$2,'原料毎栄養価表'!$F$2:$WJ$62,3,0))&lt;&gt;0, HLOOKUP('レシピ表'!AC$2,'原料毎栄養価表'!$F$2:$WJ$62,ROW(),0)*('レシピ表'!AC$3/HLOOKUP('レシピ表'!AC$2,'原料毎栄養価表'!$F$2:$WJ$62,3,0)),"-")</f>
        <v>-</v>
      </c>
      <c r="AD39" s="27" t="str">
        <f>IF(HLOOKUP('レシピ表'!AD$2,'原料毎栄養価表'!$F$2:$WJ$62,ROW(),0)*('レシピ表'!AD$3/HLOOKUP('レシピ表'!AD$2,'原料毎栄養価表'!$F$2:$WJ$62,3,0))&lt;&gt;0, HLOOKUP('レシピ表'!AD$2,'原料毎栄養価表'!$F$2:$WJ$62,ROW(),0)*('レシピ表'!AD$3/HLOOKUP('レシピ表'!AD$2,'原料毎栄養価表'!$F$2:$WJ$62,3,0)),"-")</f>
        <v>-</v>
      </c>
      <c r="AE39" s="27" t="str">
        <f>IF(HLOOKUP('レシピ表'!AE$2,'原料毎栄養価表'!$F$2:$WJ$62,ROW(),0)*('レシピ表'!AE$3/HLOOKUP('レシピ表'!AE$2,'原料毎栄養価表'!$F$2:$WJ$62,3,0))&lt;&gt;0, HLOOKUP('レシピ表'!AE$2,'原料毎栄養価表'!$F$2:$WJ$62,ROW(),0)*('レシピ表'!AE$3/HLOOKUP('レシピ表'!AE$2,'原料毎栄養価表'!$F$2:$WJ$62,3,0)),"-")</f>
        <v>-</v>
      </c>
      <c r="AF39" s="27" t="str">
        <f>IF(HLOOKUP('レシピ表'!AF$2,'原料毎栄養価表'!$F$2:$WJ$62,ROW(),0)*('レシピ表'!AF$3/HLOOKUP('レシピ表'!AF$2,'原料毎栄養価表'!$F$2:$WJ$62,3,0))&lt;&gt;0, HLOOKUP('レシピ表'!AF$2,'原料毎栄養価表'!$F$2:$WJ$62,ROW(),0)*('レシピ表'!AF$3/HLOOKUP('レシピ表'!AF$2,'原料毎栄養価表'!$F$2:$WJ$62,3,0)),"-")</f>
        <v>-</v>
      </c>
      <c r="AG39" s="27" t="str">
        <f>IF(HLOOKUP('レシピ表'!AG$2,'原料毎栄養価表'!$F$2:$WJ$62,ROW(),0)*('レシピ表'!AG$3/HLOOKUP('レシピ表'!AG$2,'原料毎栄養価表'!$F$2:$WJ$62,3,0))&lt;&gt;0, HLOOKUP('レシピ表'!AG$2,'原料毎栄養価表'!$F$2:$WJ$62,ROW(),0)*('レシピ表'!AG$3/HLOOKUP('レシピ表'!AG$2,'原料毎栄養価表'!$F$2:$WJ$62,3,0)),"-")</f>
        <v>-</v>
      </c>
      <c r="AH39" s="27" t="str">
        <f>IF(HLOOKUP('レシピ表'!AH$2,'原料毎栄養価表'!$F$2:$WJ$62,ROW(),0)*('レシピ表'!AH$3/HLOOKUP('レシピ表'!AH$2,'原料毎栄養価表'!$F$2:$WJ$62,3,0))&lt;&gt;0, HLOOKUP('レシピ表'!AH$2,'原料毎栄養価表'!$F$2:$WJ$62,ROW(),0)*('レシピ表'!AH$3/HLOOKUP('レシピ表'!AH$2,'原料毎栄養価表'!$F$2:$WJ$62,3,0)),"-")</f>
        <v>-</v>
      </c>
      <c r="AI39" s="27" t="str">
        <f>IF(HLOOKUP('レシピ表'!AI$2,'原料毎栄養価表'!$F$2:$WJ$62,ROW(),0)*('レシピ表'!AI$3/HLOOKUP('レシピ表'!AI$2,'原料毎栄養価表'!$F$2:$WJ$62,3,0))&lt;&gt;0, HLOOKUP('レシピ表'!AI$2,'原料毎栄養価表'!$F$2:$WJ$62,ROW(),0)*('レシピ表'!AI$3/HLOOKUP('レシピ表'!AI$2,'原料毎栄養価表'!$F$2:$WJ$62,3,0)),"-")</f>
        <v>-</v>
      </c>
      <c r="AJ39" s="27" t="str">
        <f>IF(HLOOKUP('レシピ表'!AJ$2,'原料毎栄養価表'!$F$2:$WJ$62,ROW(),0)*('レシピ表'!AJ$3/HLOOKUP('レシピ表'!AJ$2,'原料毎栄養価表'!$F$2:$WJ$62,3,0))&lt;&gt;0, HLOOKUP('レシピ表'!AJ$2,'原料毎栄養価表'!$F$2:$WJ$62,ROW(),0)*('レシピ表'!AJ$3/HLOOKUP('レシピ表'!AJ$2,'原料毎栄養価表'!$F$2:$WJ$62,3,0)),"-")</f>
        <v>-</v>
      </c>
      <c r="AK39" s="27" t="str">
        <f>IF(HLOOKUP('レシピ表'!AK$2,'原料毎栄養価表'!$F$2:$WJ$62,ROW(),0)*('レシピ表'!AK$3/HLOOKUP('レシピ表'!AK$2,'原料毎栄養価表'!$F$2:$WJ$62,3,0))&lt;&gt;0, HLOOKUP('レシピ表'!AK$2,'原料毎栄養価表'!$F$2:$WJ$62,ROW(),0)*('レシピ表'!AK$3/HLOOKUP('レシピ表'!AK$2,'原料毎栄養価表'!$F$2:$WJ$62,3,0)),"-")</f>
        <v>-</v>
      </c>
      <c r="AL39" s="27" t="str">
        <f>IF(HLOOKUP('レシピ表'!AL$2,'原料毎栄養価表'!$F$2:$WJ$62,ROW(),0)*('レシピ表'!AL$3/HLOOKUP('レシピ表'!AL$2,'原料毎栄養価表'!$F$2:$WJ$62,3,0))&lt;&gt;0, HLOOKUP('レシピ表'!AL$2,'原料毎栄養価表'!$F$2:$WJ$62,ROW(),0)*('レシピ表'!AL$3/HLOOKUP('レシピ表'!AL$2,'原料毎栄養価表'!$F$2:$WJ$62,3,0)),"-")</f>
        <v>-</v>
      </c>
      <c r="AM39" s="27" t="str">
        <f>IF(HLOOKUP('レシピ表'!AM$2,'原料毎栄養価表'!$F$2:$WJ$62,ROW(),0)*('レシピ表'!AM$3/HLOOKUP('レシピ表'!AM$2,'原料毎栄養価表'!$F$2:$WJ$62,3,0))&lt;&gt;0, HLOOKUP('レシピ表'!AM$2,'原料毎栄養価表'!$F$2:$WJ$62,ROW(),0)*('レシピ表'!AM$3/HLOOKUP('レシピ表'!AM$2,'原料毎栄養価表'!$F$2:$WJ$62,3,0)),"-")</f>
        <v>-</v>
      </c>
      <c r="AN39" s="27" t="str">
        <f>IF(HLOOKUP('レシピ表'!AN$2,'原料毎栄養価表'!$F$2:$WJ$62,ROW(),0)*('レシピ表'!AN$3/HLOOKUP('レシピ表'!AN$2,'原料毎栄養価表'!$F$2:$WJ$62,3,0))&lt;&gt;0, HLOOKUP('レシピ表'!AN$2,'原料毎栄養価表'!$F$2:$WJ$62,ROW(),0)*('レシピ表'!AN$3/HLOOKUP('レシピ表'!AN$2,'原料毎栄養価表'!$F$2:$WJ$62,3,0)),"-")</f>
        <v>-</v>
      </c>
      <c r="AO39" s="27" t="str">
        <f>IF(HLOOKUP('レシピ表'!AO$2,'原料毎栄養価表'!$F$2:$WJ$62,ROW(),0)*('レシピ表'!AO$3/HLOOKUP('レシピ表'!AO$2,'原料毎栄養価表'!$F$2:$WJ$62,3,0))&lt;&gt;0, HLOOKUP('レシピ表'!AO$2,'原料毎栄養価表'!$F$2:$WJ$62,ROW(),0)*('レシピ表'!AO$3/HLOOKUP('レシピ表'!AO$2,'原料毎栄養価表'!$F$2:$WJ$62,3,0)),"-")</f>
        <v>-</v>
      </c>
      <c r="AP39" s="27" t="str">
        <f>IF(HLOOKUP('レシピ表'!AP$2,'原料毎栄養価表'!$F$2:$WJ$62,ROW(),0)*('レシピ表'!AP$3/HLOOKUP('レシピ表'!AP$2,'原料毎栄養価表'!$F$2:$WJ$62,3,0))&lt;&gt;0, HLOOKUP('レシピ表'!AP$2,'原料毎栄養価表'!$F$2:$WJ$62,ROW(),0)*('レシピ表'!AP$3/HLOOKUP('レシピ表'!AP$2,'原料毎栄養価表'!$F$2:$WJ$62,3,0)),"-")</f>
        <v>-</v>
      </c>
      <c r="AQ39" s="27" t="str">
        <f>IF(HLOOKUP('レシピ表'!AQ$2,'原料毎栄養価表'!$F$2:$WJ$62,ROW(),0)*('レシピ表'!AQ$3/HLOOKUP('レシピ表'!AQ$2,'原料毎栄養価表'!$F$2:$WJ$62,3,0))&lt;&gt;0, HLOOKUP('レシピ表'!AQ$2,'原料毎栄養価表'!$F$2:$WJ$62,ROW(),0)*('レシピ表'!AQ$3/HLOOKUP('レシピ表'!AQ$2,'原料毎栄養価表'!$F$2:$WJ$62,3,0)),"-")</f>
        <v>-</v>
      </c>
      <c r="AR39" s="27" t="str">
        <f>IF(HLOOKUP('レシピ表'!AR$2,'原料毎栄養価表'!$F$2:$WJ$62,ROW(),0)*('レシピ表'!AR$3/HLOOKUP('レシピ表'!AR$2,'原料毎栄養価表'!$F$2:$WJ$62,3,0))&lt;&gt;0, HLOOKUP('レシピ表'!AR$2,'原料毎栄養価表'!$F$2:$WJ$62,ROW(),0)*('レシピ表'!AR$3/HLOOKUP('レシピ表'!AR$2,'原料毎栄養価表'!$F$2:$WJ$62,3,0)),"-")</f>
        <v>-</v>
      </c>
      <c r="AS39" s="27" t="str">
        <f>IF(HLOOKUP('レシピ表'!AS$2,'原料毎栄養価表'!$F$2:$WJ$62,ROW(),0)*('レシピ表'!AS$3/HLOOKUP('レシピ表'!AS$2,'原料毎栄養価表'!$F$2:$WJ$62,3,0))&lt;&gt;0, HLOOKUP('レシピ表'!AS$2,'原料毎栄養価表'!$F$2:$WJ$62,ROW(),0)*('レシピ表'!AS$3/HLOOKUP('レシピ表'!AS$2,'原料毎栄養価表'!$F$2:$WJ$62,3,0)),"-")</f>
        <v>-</v>
      </c>
      <c r="AT39" s="27" t="str">
        <f>IF(HLOOKUP('レシピ表'!AT$2,'原料毎栄養価表'!$F$2:$WJ$62,ROW(),0)*('レシピ表'!AT$3/HLOOKUP('レシピ表'!AT$2,'原料毎栄養価表'!$F$2:$WJ$62,3,0))&lt;&gt;0, HLOOKUP('レシピ表'!AT$2,'原料毎栄養価表'!$F$2:$WJ$62,ROW(),0)*('レシピ表'!AT$3/HLOOKUP('レシピ表'!AT$2,'原料毎栄養価表'!$F$2:$WJ$62,3,0)),"-")</f>
        <v>-</v>
      </c>
    </row>
    <row r="40" ht="13.5" customHeight="1">
      <c r="A40" s="1"/>
      <c r="B40" s="16" t="s">
        <v>135</v>
      </c>
      <c r="C40" s="16" t="s">
        <v>136</v>
      </c>
      <c r="D40" s="16" t="s">
        <v>137</v>
      </c>
      <c r="E40" s="16" t="s">
        <v>103</v>
      </c>
      <c r="F40" s="27">
        <f>SUM('レシピ表'!I40:ZP40)</f>
        <v>3156.1</v>
      </c>
      <c r="G40" s="30">
        <v>100.0</v>
      </c>
      <c r="H40" s="31">
        <f>IFERROR('レシピ表'!$F40/HLOOKUP('レシピ表'!H$1,'必要栄養価表'!$F$4:$X$62,ROW()-1,0)*100,"-")</f>
        <v>105.2033333</v>
      </c>
      <c r="I40" s="27" t="str">
        <f>IF(HLOOKUP('レシピ表'!I$2,'原料毎栄養価表'!$F$2:$WJ$62,ROW(),0)*('レシピ表'!I$3/HLOOKUP('レシピ表'!I$2,'原料毎栄養価表'!$F$2:$WJ$62,3,0))&lt;&gt;0, HLOOKUP('レシピ表'!I$2,'原料毎栄養価表'!$F$2:$WJ$62,ROW(),0)*('レシピ表'!I$3/HLOOKUP('レシピ表'!I$2,'原料毎栄養価表'!$F$2:$WJ$62,3,0)),"-")</f>
        <v>-</v>
      </c>
      <c r="J40" s="27">
        <f>IF(HLOOKUP('レシピ表'!J$2,'原料毎栄養価表'!$F$2:$WJ$62,ROW(),0)*('レシピ表'!J$3/HLOOKUP('レシピ表'!J$2,'原料毎栄養価表'!$F$2:$WJ$62,3,0))&lt;&gt;0, HLOOKUP('レシピ表'!J$2,'原料毎栄養価表'!$F$2:$WJ$62,ROW(),0)*('レシピ表'!J$3/HLOOKUP('レシピ表'!J$2,'原料毎栄養価表'!$F$2:$WJ$62,3,0)),"-")</f>
        <v>2000</v>
      </c>
      <c r="K40" s="27">
        <f>IF(HLOOKUP('レシピ表'!K$2,'原料毎栄養価表'!$F$2:$WJ$62,ROW(),0)*('レシピ表'!K$3/HLOOKUP('レシピ表'!K$2,'原料毎栄養価表'!$F$2:$WJ$62,3,0))&lt;&gt;0, HLOOKUP('レシピ表'!K$2,'原料毎栄養価表'!$F$2:$WJ$62,ROW(),0)*('レシピ表'!K$3/HLOOKUP('レシピ表'!K$2,'原料毎栄養価表'!$F$2:$WJ$62,3,0)),"-")</f>
        <v>220</v>
      </c>
      <c r="L40" s="27">
        <f>IF(HLOOKUP('レシピ表'!L$2,'原料毎栄養価表'!$F$2:$WJ$62,ROW(),0)*('レシピ表'!L$3/HLOOKUP('レシピ表'!L$2,'原料毎栄養価表'!$F$2:$WJ$62,3,0))&lt;&gt;0, HLOOKUP('レシピ表'!L$2,'原料毎栄養価表'!$F$2:$WJ$62,ROW(),0)*('レシピ表'!L$3/HLOOKUP('レシピ表'!L$2,'原料毎栄養価表'!$F$2:$WJ$62,3,0)),"-")</f>
        <v>6.1</v>
      </c>
      <c r="M40" s="27" t="str">
        <f>IF(HLOOKUP('レシピ表'!M$2,'原料毎栄養価表'!$F$2:$WJ$62,ROW(),0)*('レシピ表'!M$3/HLOOKUP('レシピ表'!M$2,'原料毎栄養価表'!$F$2:$WJ$62,3,0))&lt;&gt;0, HLOOKUP('レシピ表'!M$2,'原料毎栄養価表'!$F$2:$WJ$62,ROW(),0)*('レシピ表'!M$3/HLOOKUP('レシピ表'!M$2,'原料毎栄養価表'!$F$2:$WJ$62,3,0)),"-")</f>
        <v>-</v>
      </c>
      <c r="N40" s="27">
        <f>IF(HLOOKUP('レシピ表'!N$2,'原料毎栄養価表'!$F$2:$WJ$62,ROW(),0)*('レシピ表'!N$3/HLOOKUP('レシピ表'!N$2,'原料毎栄養価表'!$F$2:$WJ$62,3,0))&lt;&gt;0, HLOOKUP('レシピ表'!N$2,'原料毎栄養価表'!$F$2:$WJ$62,ROW(),0)*('レシピ表'!N$3/HLOOKUP('レシピ表'!N$2,'原料毎栄養価表'!$F$2:$WJ$62,3,0)),"-")</f>
        <v>225</v>
      </c>
      <c r="O40" s="27" t="str">
        <f>IF(HLOOKUP('レシピ表'!O$2,'原料毎栄養価表'!$F$2:$WJ$62,ROW(),0)*('レシピ表'!O$3/HLOOKUP('レシピ表'!O$2,'原料毎栄養価表'!$F$2:$WJ$62,3,0))&lt;&gt;0, HLOOKUP('レシピ表'!O$2,'原料毎栄養価表'!$F$2:$WJ$62,ROW(),0)*('レシピ表'!O$3/HLOOKUP('レシピ表'!O$2,'原料毎栄養価表'!$F$2:$WJ$62,3,0)),"-")</f>
        <v>-</v>
      </c>
      <c r="P40" s="27" t="str">
        <f>IF(HLOOKUP('レシピ表'!P$2,'原料毎栄養価表'!$F$2:$WJ$62,ROW(),0)*('レシピ表'!P$3/HLOOKUP('レシピ表'!P$2,'原料毎栄養価表'!$F$2:$WJ$62,3,0))&lt;&gt;0, HLOOKUP('レシピ表'!P$2,'原料毎栄養価表'!$F$2:$WJ$62,ROW(),0)*('レシピ表'!P$3/HLOOKUP('レシピ表'!P$2,'原料毎栄養価表'!$F$2:$WJ$62,3,0)),"-")</f>
        <v>-</v>
      </c>
      <c r="Q40" s="27">
        <f>IF(HLOOKUP('レシピ表'!Q$2,'原料毎栄養価表'!$F$2:$WJ$62,ROW(),0)*('レシピ表'!Q$3/HLOOKUP('レシピ表'!Q$2,'原料毎栄養価表'!$F$2:$WJ$62,3,0))&lt;&gt;0, HLOOKUP('レシピ表'!Q$2,'原料毎栄養価表'!$F$2:$WJ$62,ROW(),0)*('レシピ表'!Q$3/HLOOKUP('レシピ表'!Q$2,'原料毎栄養価表'!$F$2:$WJ$62,3,0)),"-")</f>
        <v>84</v>
      </c>
      <c r="R40" s="27" t="str">
        <f>IF(HLOOKUP('レシピ表'!R$2,'原料毎栄養価表'!$F$2:$WJ$62,ROW(),0)*('レシピ表'!R$3/HLOOKUP('レシピ表'!R$2,'原料毎栄養価表'!$F$2:$WJ$62,3,0))&lt;&gt;0, HLOOKUP('レシピ表'!R$2,'原料毎栄養価表'!$F$2:$WJ$62,ROW(),0)*('レシピ表'!R$3/HLOOKUP('レシピ表'!R$2,'原料毎栄養価表'!$F$2:$WJ$62,3,0)),"-")</f>
        <v>-</v>
      </c>
      <c r="S40" s="27" t="str">
        <f>IF(HLOOKUP('レシピ表'!S$2,'原料毎栄養価表'!$F$2:$WJ$62,ROW(),0)*('レシピ表'!S$3/HLOOKUP('レシピ表'!S$2,'原料毎栄養価表'!$F$2:$WJ$62,3,0))&lt;&gt;0, HLOOKUP('レシピ表'!S$2,'原料毎栄養価表'!$F$2:$WJ$62,ROW(),0)*('レシピ表'!S$3/HLOOKUP('レシピ表'!S$2,'原料毎栄養価表'!$F$2:$WJ$62,3,0)),"-")</f>
        <v>-</v>
      </c>
      <c r="T40" s="27" t="str">
        <f>IF(HLOOKUP('レシピ表'!T$2,'原料毎栄養価表'!$F$2:$WJ$62,ROW(),0)*('レシピ表'!T$3/HLOOKUP('レシピ表'!T$2,'原料毎栄養価表'!$F$2:$WJ$62,3,0))&lt;&gt;0, HLOOKUP('レシピ表'!T$2,'原料毎栄養価表'!$F$2:$WJ$62,ROW(),0)*('レシピ表'!T$3/HLOOKUP('レシピ表'!T$2,'原料毎栄養価表'!$F$2:$WJ$62,3,0)),"-")</f>
        <v>-</v>
      </c>
      <c r="U40" s="27">
        <f>IF(HLOOKUP('レシピ表'!U$2,'原料毎栄養価表'!$F$2:$WJ$62,ROW(),0)*('レシピ表'!U$3/HLOOKUP('レシピ表'!U$2,'原料毎栄養価表'!$F$2:$WJ$62,3,0))&lt;&gt;0, HLOOKUP('レシピ表'!U$2,'原料毎栄養価表'!$F$2:$WJ$62,ROW(),0)*('レシピ表'!U$3/HLOOKUP('レシピ表'!U$2,'原料毎栄養価表'!$F$2:$WJ$62,3,0)),"-")</f>
        <v>525</v>
      </c>
      <c r="V40" s="27" t="str">
        <f>IF(HLOOKUP('レシピ表'!V$2,'原料毎栄養価表'!$F$2:$WJ$62,ROW(),0)*('レシピ表'!V$3/HLOOKUP('レシピ表'!V$2,'原料毎栄養価表'!$F$2:$WJ$62,3,0))&lt;&gt;0, HLOOKUP('レシピ表'!V$2,'原料毎栄養価表'!$F$2:$WJ$62,ROW(),0)*('レシピ表'!V$3/HLOOKUP('レシピ表'!V$2,'原料毎栄養価表'!$F$2:$WJ$62,3,0)),"-")</f>
        <v>-</v>
      </c>
      <c r="W40" s="27">
        <f>IF(HLOOKUP('レシピ表'!W$2,'原料毎栄養価表'!$F$2:$WJ$62,ROW(),0)*('レシピ表'!W$3/HLOOKUP('レシピ表'!W$2,'原料毎栄養価表'!$F$2:$WJ$62,3,0))&lt;&gt;0, HLOOKUP('レシピ表'!W$2,'原料毎栄養価表'!$F$2:$WJ$62,ROW(),0)*('レシピ表'!W$3/HLOOKUP('レシピ表'!W$2,'原料毎栄養価表'!$F$2:$WJ$62,3,0)),"-")</f>
        <v>96</v>
      </c>
      <c r="X40" s="27" t="str">
        <f>IF(HLOOKUP('レシピ表'!X$2,'原料毎栄養価表'!$F$2:$WJ$62,ROW(),0)*('レシピ表'!X$3/HLOOKUP('レシピ表'!X$2,'原料毎栄養価表'!$F$2:$WJ$62,3,0))&lt;&gt;0, HLOOKUP('レシピ表'!X$2,'原料毎栄養価表'!$F$2:$WJ$62,ROW(),0)*('レシピ表'!X$3/HLOOKUP('レシピ表'!X$2,'原料毎栄養価表'!$F$2:$WJ$62,3,0)),"-")</f>
        <v>-</v>
      </c>
      <c r="Y40" s="27" t="str">
        <f>IF(HLOOKUP('レシピ表'!Y$2,'原料毎栄養価表'!$F$2:$WJ$62,ROW(),0)*('レシピ表'!Y$3/HLOOKUP('レシピ表'!Y$2,'原料毎栄養価表'!$F$2:$WJ$62,3,0))&lt;&gt;0, HLOOKUP('レシピ表'!Y$2,'原料毎栄養価表'!$F$2:$WJ$62,ROW(),0)*('レシピ表'!Y$3/HLOOKUP('レシピ表'!Y$2,'原料毎栄養価表'!$F$2:$WJ$62,3,0)),"-")</f>
        <v>-</v>
      </c>
      <c r="Z40" s="27" t="str">
        <f>IF(HLOOKUP('レシピ表'!Z$2,'原料毎栄養価表'!$F$2:$WJ$62,ROW(),0)*('レシピ表'!Z$3/HLOOKUP('レシピ表'!Z$2,'原料毎栄養価表'!$F$2:$WJ$62,3,0))&lt;&gt;0, HLOOKUP('レシピ表'!Z$2,'原料毎栄養価表'!$F$2:$WJ$62,ROW(),0)*('レシピ表'!Z$3/HLOOKUP('レシピ表'!Z$2,'原料毎栄養価表'!$F$2:$WJ$62,3,0)),"-")</f>
        <v>-</v>
      </c>
      <c r="AA40" s="27" t="str">
        <f>IF(HLOOKUP('レシピ表'!AA$2,'原料毎栄養価表'!$F$2:$WJ$62,ROW(),0)*('レシピ表'!AA$3/HLOOKUP('レシピ表'!AA$2,'原料毎栄養価表'!$F$2:$WJ$62,3,0))&lt;&gt;0, HLOOKUP('レシピ表'!AA$2,'原料毎栄養価表'!$F$2:$WJ$62,ROW(),0)*('レシピ表'!AA$3/HLOOKUP('レシピ表'!AA$2,'原料毎栄養価表'!$F$2:$WJ$62,3,0)),"-")</f>
        <v>-</v>
      </c>
      <c r="AB40" s="27" t="str">
        <f>IF(HLOOKUP('レシピ表'!AB$2,'原料毎栄養価表'!$F$2:$WJ$62,ROW(),0)*('レシピ表'!AB$3/HLOOKUP('レシピ表'!AB$2,'原料毎栄養価表'!$F$2:$WJ$62,3,0))&lt;&gt;0, HLOOKUP('レシピ表'!AB$2,'原料毎栄養価表'!$F$2:$WJ$62,ROW(),0)*('レシピ表'!AB$3/HLOOKUP('レシピ表'!AB$2,'原料毎栄養価表'!$F$2:$WJ$62,3,0)),"-")</f>
        <v>-</v>
      </c>
      <c r="AC40" s="27" t="str">
        <f>IF(HLOOKUP('レシピ表'!AC$2,'原料毎栄養価表'!$F$2:$WJ$62,ROW(),0)*('レシピ表'!AC$3/HLOOKUP('レシピ表'!AC$2,'原料毎栄養価表'!$F$2:$WJ$62,3,0))&lt;&gt;0, HLOOKUP('レシピ表'!AC$2,'原料毎栄養価表'!$F$2:$WJ$62,ROW(),0)*('レシピ表'!AC$3/HLOOKUP('レシピ表'!AC$2,'原料毎栄養価表'!$F$2:$WJ$62,3,0)),"-")</f>
        <v>-</v>
      </c>
      <c r="AD40" s="27" t="str">
        <f>IF(HLOOKUP('レシピ表'!AD$2,'原料毎栄養価表'!$F$2:$WJ$62,ROW(),0)*('レシピ表'!AD$3/HLOOKUP('レシピ表'!AD$2,'原料毎栄養価表'!$F$2:$WJ$62,3,0))&lt;&gt;0, HLOOKUP('レシピ表'!AD$2,'原料毎栄養価表'!$F$2:$WJ$62,ROW(),0)*('レシピ表'!AD$3/HLOOKUP('レシピ表'!AD$2,'原料毎栄養価表'!$F$2:$WJ$62,3,0)),"-")</f>
        <v>-</v>
      </c>
      <c r="AE40" s="27" t="str">
        <f>IF(HLOOKUP('レシピ表'!AE$2,'原料毎栄養価表'!$F$2:$WJ$62,ROW(),0)*('レシピ表'!AE$3/HLOOKUP('レシピ表'!AE$2,'原料毎栄養価表'!$F$2:$WJ$62,3,0))&lt;&gt;0, HLOOKUP('レシピ表'!AE$2,'原料毎栄養価表'!$F$2:$WJ$62,ROW(),0)*('レシピ表'!AE$3/HLOOKUP('レシピ表'!AE$2,'原料毎栄養価表'!$F$2:$WJ$62,3,0)),"-")</f>
        <v>-</v>
      </c>
      <c r="AF40" s="27" t="str">
        <f>IF(HLOOKUP('レシピ表'!AF$2,'原料毎栄養価表'!$F$2:$WJ$62,ROW(),0)*('レシピ表'!AF$3/HLOOKUP('レシピ表'!AF$2,'原料毎栄養価表'!$F$2:$WJ$62,3,0))&lt;&gt;0, HLOOKUP('レシピ表'!AF$2,'原料毎栄養価表'!$F$2:$WJ$62,ROW(),0)*('レシピ表'!AF$3/HLOOKUP('レシピ表'!AF$2,'原料毎栄養価表'!$F$2:$WJ$62,3,0)),"-")</f>
        <v>-</v>
      </c>
      <c r="AG40" s="27" t="str">
        <f>IF(HLOOKUP('レシピ表'!AG$2,'原料毎栄養価表'!$F$2:$WJ$62,ROW(),0)*('レシピ表'!AG$3/HLOOKUP('レシピ表'!AG$2,'原料毎栄養価表'!$F$2:$WJ$62,3,0))&lt;&gt;0, HLOOKUP('レシピ表'!AG$2,'原料毎栄養価表'!$F$2:$WJ$62,ROW(),0)*('レシピ表'!AG$3/HLOOKUP('レシピ表'!AG$2,'原料毎栄養価表'!$F$2:$WJ$62,3,0)),"-")</f>
        <v>-</v>
      </c>
      <c r="AH40" s="27" t="str">
        <f>IF(HLOOKUP('レシピ表'!AH$2,'原料毎栄養価表'!$F$2:$WJ$62,ROW(),0)*('レシピ表'!AH$3/HLOOKUP('レシピ表'!AH$2,'原料毎栄養価表'!$F$2:$WJ$62,3,0))&lt;&gt;0, HLOOKUP('レシピ表'!AH$2,'原料毎栄養価表'!$F$2:$WJ$62,ROW(),0)*('レシピ表'!AH$3/HLOOKUP('レシピ表'!AH$2,'原料毎栄養価表'!$F$2:$WJ$62,3,0)),"-")</f>
        <v>-</v>
      </c>
      <c r="AI40" s="27" t="str">
        <f>IF(HLOOKUP('レシピ表'!AI$2,'原料毎栄養価表'!$F$2:$WJ$62,ROW(),0)*('レシピ表'!AI$3/HLOOKUP('レシピ表'!AI$2,'原料毎栄養価表'!$F$2:$WJ$62,3,0))&lt;&gt;0, HLOOKUP('レシピ表'!AI$2,'原料毎栄養価表'!$F$2:$WJ$62,ROW(),0)*('レシピ表'!AI$3/HLOOKUP('レシピ表'!AI$2,'原料毎栄養価表'!$F$2:$WJ$62,3,0)),"-")</f>
        <v>-</v>
      </c>
      <c r="AJ40" s="27" t="str">
        <f>IF(HLOOKUP('レシピ表'!AJ$2,'原料毎栄養価表'!$F$2:$WJ$62,ROW(),0)*('レシピ表'!AJ$3/HLOOKUP('レシピ表'!AJ$2,'原料毎栄養価表'!$F$2:$WJ$62,3,0))&lt;&gt;0, HLOOKUP('レシピ表'!AJ$2,'原料毎栄養価表'!$F$2:$WJ$62,ROW(),0)*('レシピ表'!AJ$3/HLOOKUP('レシピ表'!AJ$2,'原料毎栄養価表'!$F$2:$WJ$62,3,0)),"-")</f>
        <v>-</v>
      </c>
      <c r="AK40" s="27" t="str">
        <f>IF(HLOOKUP('レシピ表'!AK$2,'原料毎栄養価表'!$F$2:$WJ$62,ROW(),0)*('レシピ表'!AK$3/HLOOKUP('レシピ表'!AK$2,'原料毎栄養価表'!$F$2:$WJ$62,3,0))&lt;&gt;0, HLOOKUP('レシピ表'!AK$2,'原料毎栄養価表'!$F$2:$WJ$62,ROW(),0)*('レシピ表'!AK$3/HLOOKUP('レシピ表'!AK$2,'原料毎栄養価表'!$F$2:$WJ$62,3,0)),"-")</f>
        <v>-</v>
      </c>
      <c r="AL40" s="27" t="str">
        <f>IF(HLOOKUP('レシピ表'!AL$2,'原料毎栄養価表'!$F$2:$WJ$62,ROW(),0)*('レシピ表'!AL$3/HLOOKUP('レシピ表'!AL$2,'原料毎栄養価表'!$F$2:$WJ$62,3,0))&lt;&gt;0, HLOOKUP('レシピ表'!AL$2,'原料毎栄養価表'!$F$2:$WJ$62,ROW(),0)*('レシピ表'!AL$3/HLOOKUP('レシピ表'!AL$2,'原料毎栄養価表'!$F$2:$WJ$62,3,0)),"-")</f>
        <v>-</v>
      </c>
      <c r="AM40" s="27" t="str">
        <f>IF(HLOOKUP('レシピ表'!AM$2,'原料毎栄養価表'!$F$2:$WJ$62,ROW(),0)*('レシピ表'!AM$3/HLOOKUP('レシピ表'!AM$2,'原料毎栄養価表'!$F$2:$WJ$62,3,0))&lt;&gt;0, HLOOKUP('レシピ表'!AM$2,'原料毎栄養価表'!$F$2:$WJ$62,ROW(),0)*('レシピ表'!AM$3/HLOOKUP('レシピ表'!AM$2,'原料毎栄養価表'!$F$2:$WJ$62,3,0)),"-")</f>
        <v>-</v>
      </c>
      <c r="AN40" s="27" t="str">
        <f>IF(HLOOKUP('レシピ表'!AN$2,'原料毎栄養価表'!$F$2:$WJ$62,ROW(),0)*('レシピ表'!AN$3/HLOOKUP('レシピ表'!AN$2,'原料毎栄養価表'!$F$2:$WJ$62,3,0))&lt;&gt;0, HLOOKUP('レシピ表'!AN$2,'原料毎栄養価表'!$F$2:$WJ$62,ROW(),0)*('レシピ表'!AN$3/HLOOKUP('レシピ表'!AN$2,'原料毎栄養価表'!$F$2:$WJ$62,3,0)),"-")</f>
        <v>-</v>
      </c>
      <c r="AO40" s="27" t="str">
        <f>IF(HLOOKUP('レシピ表'!AO$2,'原料毎栄養価表'!$F$2:$WJ$62,ROW(),0)*('レシピ表'!AO$3/HLOOKUP('レシピ表'!AO$2,'原料毎栄養価表'!$F$2:$WJ$62,3,0))&lt;&gt;0, HLOOKUP('レシピ表'!AO$2,'原料毎栄養価表'!$F$2:$WJ$62,ROW(),0)*('レシピ表'!AO$3/HLOOKUP('レシピ表'!AO$2,'原料毎栄養価表'!$F$2:$WJ$62,3,0)),"-")</f>
        <v>-</v>
      </c>
      <c r="AP40" s="27" t="str">
        <f>IF(HLOOKUP('レシピ表'!AP$2,'原料毎栄養価表'!$F$2:$WJ$62,ROW(),0)*('レシピ表'!AP$3/HLOOKUP('レシピ表'!AP$2,'原料毎栄養価表'!$F$2:$WJ$62,3,0))&lt;&gt;0, HLOOKUP('レシピ表'!AP$2,'原料毎栄養価表'!$F$2:$WJ$62,ROW(),0)*('レシピ表'!AP$3/HLOOKUP('レシピ表'!AP$2,'原料毎栄養価表'!$F$2:$WJ$62,3,0)),"-")</f>
        <v>-</v>
      </c>
      <c r="AQ40" s="27" t="str">
        <f>IF(HLOOKUP('レシピ表'!AQ$2,'原料毎栄養価表'!$F$2:$WJ$62,ROW(),0)*('レシピ表'!AQ$3/HLOOKUP('レシピ表'!AQ$2,'原料毎栄養価表'!$F$2:$WJ$62,3,0))&lt;&gt;0, HLOOKUP('レシピ表'!AQ$2,'原料毎栄養価表'!$F$2:$WJ$62,ROW(),0)*('レシピ表'!AQ$3/HLOOKUP('レシピ表'!AQ$2,'原料毎栄養価表'!$F$2:$WJ$62,3,0)),"-")</f>
        <v>-</v>
      </c>
      <c r="AR40" s="27" t="str">
        <f>IF(HLOOKUP('レシピ表'!AR$2,'原料毎栄養価表'!$F$2:$WJ$62,ROW(),0)*('レシピ表'!AR$3/HLOOKUP('レシピ表'!AR$2,'原料毎栄養価表'!$F$2:$WJ$62,3,0))&lt;&gt;0, HLOOKUP('レシピ表'!AR$2,'原料毎栄養価表'!$F$2:$WJ$62,ROW(),0)*('レシピ表'!AR$3/HLOOKUP('レシピ表'!AR$2,'原料毎栄養価表'!$F$2:$WJ$62,3,0)),"-")</f>
        <v>-</v>
      </c>
      <c r="AS40" s="27" t="str">
        <f>IF(HLOOKUP('レシピ表'!AS$2,'原料毎栄養価表'!$F$2:$WJ$62,ROW(),0)*('レシピ表'!AS$3/HLOOKUP('レシピ表'!AS$2,'原料毎栄養価表'!$F$2:$WJ$62,3,0))&lt;&gt;0, HLOOKUP('レシピ表'!AS$2,'原料毎栄養価表'!$F$2:$WJ$62,ROW(),0)*('レシピ表'!AS$3/HLOOKUP('レシピ表'!AS$2,'原料毎栄養価表'!$F$2:$WJ$62,3,0)),"-")</f>
        <v>-</v>
      </c>
      <c r="AT40" s="27" t="str">
        <f>IF(HLOOKUP('レシピ表'!AT$2,'原料毎栄養価表'!$F$2:$WJ$62,ROW(),0)*('レシピ表'!AT$3/HLOOKUP('レシピ表'!AT$2,'原料毎栄養価表'!$F$2:$WJ$62,3,0))&lt;&gt;0, HLOOKUP('レシピ表'!AT$2,'原料毎栄養価表'!$F$2:$WJ$62,ROW(),0)*('レシピ表'!AT$3/HLOOKUP('レシピ表'!AT$2,'原料毎栄養価表'!$F$2:$WJ$62,3,0)),"-")</f>
        <v>-</v>
      </c>
    </row>
    <row r="41" ht="13.5" customHeight="1">
      <c r="A41" s="1"/>
      <c r="B41" s="16" t="s">
        <v>141</v>
      </c>
      <c r="C41" s="16" t="s">
        <v>142</v>
      </c>
      <c r="D41" s="16" t="s">
        <v>143</v>
      </c>
      <c r="E41" s="16" t="s">
        <v>113</v>
      </c>
      <c r="F41" s="27">
        <f>SUM('レシピ表'!I41:ZP41)</f>
        <v>40.392</v>
      </c>
      <c r="G41" s="30">
        <v>100.0</v>
      </c>
      <c r="H41" s="31">
        <f>IFERROR('レシピ表'!$F41/HLOOKUP('レシピ表'!H$1,'必要栄養価表'!$F$4:$X$62,ROW()-1,0)*100,"-")</f>
        <v>134.64</v>
      </c>
      <c r="I41" s="27" t="str">
        <f>IF(HLOOKUP('レシピ表'!I$2,'原料毎栄養価表'!$F$2:$WJ$62,ROW(),0)*('レシピ表'!I$3/HLOOKUP('レシピ表'!I$2,'原料毎栄養価表'!$F$2:$WJ$62,3,0))&lt;&gt;0, HLOOKUP('レシピ表'!I$2,'原料毎栄養価表'!$F$2:$WJ$62,ROW(),0)*('レシピ表'!I$3/HLOOKUP('レシピ表'!I$2,'原料毎栄養価表'!$F$2:$WJ$62,3,0)),"-")</f>
        <v>-</v>
      </c>
      <c r="J41" s="27">
        <f>IF(HLOOKUP('レシピ表'!J$2,'原料毎栄養価表'!$F$2:$WJ$62,ROW(),0)*('レシピ表'!J$3/HLOOKUP('レシピ表'!J$2,'原料毎栄養価表'!$F$2:$WJ$62,3,0))&lt;&gt;0, HLOOKUP('レシピ表'!J$2,'原料毎栄養価表'!$F$2:$WJ$62,ROW(),0)*('レシピ表'!J$3/HLOOKUP('レシピ表'!J$2,'原料毎栄養価表'!$F$2:$WJ$62,3,0)),"-")</f>
        <v>5</v>
      </c>
      <c r="K41" s="27">
        <f>IF(HLOOKUP('レシピ表'!K$2,'原料毎栄養価表'!$F$2:$WJ$62,ROW(),0)*('レシピ表'!K$3/HLOOKUP('レシピ表'!K$2,'原料毎栄養価表'!$F$2:$WJ$62,3,0))&lt;&gt;0, HLOOKUP('レシピ表'!K$2,'原料毎栄養価表'!$F$2:$WJ$62,ROW(),0)*('レシピ表'!K$3/HLOOKUP('レシピ表'!K$2,'原料毎栄養価表'!$F$2:$WJ$62,3,0)),"-")</f>
        <v>0.3</v>
      </c>
      <c r="L41" s="27">
        <f>IF(HLOOKUP('レシピ表'!L$2,'原料毎栄養価表'!$F$2:$WJ$62,ROW(),0)*('レシピ表'!L$3/HLOOKUP('レシピ表'!L$2,'原料毎栄養価表'!$F$2:$WJ$62,3,0))&lt;&gt;0, HLOOKUP('レシピ表'!L$2,'原料毎栄養価表'!$F$2:$WJ$62,ROW(),0)*('レシピ表'!L$3/HLOOKUP('レシピ表'!L$2,'原料毎栄養価表'!$F$2:$WJ$62,3,0)),"-")</f>
        <v>0.002</v>
      </c>
      <c r="M41" s="27" t="str">
        <f>IF(HLOOKUP('レシピ表'!M$2,'原料毎栄養価表'!$F$2:$WJ$62,ROW(),0)*('レシピ表'!M$3/HLOOKUP('レシピ表'!M$2,'原料毎栄養価表'!$F$2:$WJ$62,3,0))&lt;&gt;0, HLOOKUP('レシピ表'!M$2,'原料毎栄養価表'!$F$2:$WJ$62,ROW(),0)*('レシピ表'!M$3/HLOOKUP('レシピ表'!M$2,'原料毎栄養価表'!$F$2:$WJ$62,3,0)),"-")</f>
        <v>-</v>
      </c>
      <c r="N41" s="27">
        <f>IF(HLOOKUP('レシピ表'!N$2,'原料毎栄養価表'!$F$2:$WJ$62,ROW(),0)*('レシピ表'!N$3/HLOOKUP('レシピ表'!N$2,'原料毎栄養価表'!$F$2:$WJ$62,3,0))&lt;&gt;0, HLOOKUP('レシピ表'!N$2,'原料毎栄養価表'!$F$2:$WJ$62,ROW(),0)*('レシピ表'!N$3/HLOOKUP('レシピ表'!N$2,'原料毎栄養価表'!$F$2:$WJ$62,3,0)),"-")</f>
        <v>0.75</v>
      </c>
      <c r="O41" s="27" t="str">
        <f>IF(HLOOKUP('レシピ表'!O$2,'原料毎栄養価表'!$F$2:$WJ$62,ROW(),0)*('レシピ表'!O$3/HLOOKUP('レシピ表'!O$2,'原料毎栄養価表'!$F$2:$WJ$62,3,0))&lt;&gt;0, HLOOKUP('レシピ表'!O$2,'原料毎栄養価表'!$F$2:$WJ$62,ROW(),0)*('レシピ表'!O$3/HLOOKUP('レシピ表'!O$2,'原料毎栄養価表'!$F$2:$WJ$62,3,0)),"-")</f>
        <v>-</v>
      </c>
      <c r="P41" s="27" t="str">
        <f>IF(HLOOKUP('レシピ表'!P$2,'原料毎栄養価表'!$F$2:$WJ$62,ROW(),0)*('レシピ表'!P$3/HLOOKUP('レシピ表'!P$2,'原料毎栄養価表'!$F$2:$WJ$62,3,0))&lt;&gt;0, HLOOKUP('レシピ表'!P$2,'原料毎栄養価表'!$F$2:$WJ$62,ROW(),0)*('レシピ表'!P$3/HLOOKUP('レシピ表'!P$2,'原料毎栄養価表'!$F$2:$WJ$62,3,0)),"-")</f>
        <v>-</v>
      </c>
      <c r="Q41" s="27" t="str">
        <f>IF(HLOOKUP('レシピ表'!Q$2,'原料毎栄養価表'!$F$2:$WJ$62,ROW(),0)*('レシピ表'!Q$3/HLOOKUP('レシピ表'!Q$2,'原料毎栄養価表'!$F$2:$WJ$62,3,0))&lt;&gt;0, HLOOKUP('レシピ表'!Q$2,'原料毎栄養価表'!$F$2:$WJ$62,ROW(),0)*('レシピ表'!Q$3/HLOOKUP('レシピ表'!Q$2,'原料毎栄養価表'!$F$2:$WJ$62,3,0)),"-")</f>
        <v>-</v>
      </c>
      <c r="R41" s="27" t="str">
        <f>IF(HLOOKUP('レシピ表'!R$2,'原料毎栄養価表'!$F$2:$WJ$62,ROW(),0)*('レシピ表'!R$3/HLOOKUP('レシピ表'!R$2,'原料毎栄養価表'!$F$2:$WJ$62,3,0))&lt;&gt;0, HLOOKUP('レシピ表'!R$2,'原料毎栄養価表'!$F$2:$WJ$62,ROW(),0)*('レシピ表'!R$3/HLOOKUP('レシピ表'!R$2,'原料毎栄養価表'!$F$2:$WJ$62,3,0)),"-")</f>
        <v>-</v>
      </c>
      <c r="S41" s="27" t="str">
        <f>IF(HLOOKUP('レシピ表'!S$2,'原料毎栄養価表'!$F$2:$WJ$62,ROW(),0)*('レシピ表'!S$3/HLOOKUP('レシピ表'!S$2,'原料毎栄養価表'!$F$2:$WJ$62,3,0))&lt;&gt;0, HLOOKUP('レシピ表'!S$2,'原料毎栄養価表'!$F$2:$WJ$62,ROW(),0)*('レシピ表'!S$3/HLOOKUP('レシピ表'!S$2,'原料毎栄養価表'!$F$2:$WJ$62,3,0)),"-")</f>
        <v>-</v>
      </c>
      <c r="T41" s="27" t="str">
        <f>IF(HLOOKUP('レシピ表'!T$2,'原料毎栄養価表'!$F$2:$WJ$62,ROW(),0)*('レシピ表'!T$3/HLOOKUP('レシピ表'!T$2,'原料毎栄養価表'!$F$2:$WJ$62,3,0))&lt;&gt;0, HLOOKUP('レシピ表'!T$2,'原料毎栄養価表'!$F$2:$WJ$62,ROW(),0)*('レシピ表'!T$3/HLOOKUP('レシピ表'!T$2,'原料毎栄養価表'!$F$2:$WJ$62,3,0)),"-")</f>
        <v>-</v>
      </c>
      <c r="U41" s="27" t="str">
        <f>IF(HLOOKUP('レシピ表'!U$2,'原料毎栄養価表'!$F$2:$WJ$62,ROW(),0)*('レシピ表'!U$3/HLOOKUP('レシピ表'!U$2,'原料毎栄養価表'!$F$2:$WJ$62,3,0))&lt;&gt;0, HLOOKUP('レシピ表'!U$2,'原料毎栄養価表'!$F$2:$WJ$62,ROW(),0)*('レシピ表'!U$3/HLOOKUP('レシピ表'!U$2,'原料毎栄養価表'!$F$2:$WJ$62,3,0)),"-")</f>
        <v>-</v>
      </c>
      <c r="V41" s="27">
        <f>IF(HLOOKUP('レシピ表'!V$2,'原料毎栄養価表'!$F$2:$WJ$62,ROW(),0)*('レシピ表'!V$3/HLOOKUP('レシピ表'!V$2,'原料毎栄養価表'!$F$2:$WJ$62,3,0))&lt;&gt;0, HLOOKUP('レシピ表'!V$2,'原料毎栄養価表'!$F$2:$WJ$62,ROW(),0)*('レシピ表'!V$3/HLOOKUP('レシピ表'!V$2,'原料毎栄養価表'!$F$2:$WJ$62,3,0)),"-")</f>
        <v>25</v>
      </c>
      <c r="W41" s="27">
        <f>IF(HLOOKUP('レシピ表'!W$2,'原料毎栄養価表'!$F$2:$WJ$62,ROW(),0)*('レシピ表'!W$3/HLOOKUP('レシピ表'!W$2,'原料毎栄養価表'!$F$2:$WJ$62,3,0))&lt;&gt;0, HLOOKUP('レシピ表'!W$2,'原料毎栄養価表'!$F$2:$WJ$62,ROW(),0)*('レシピ表'!W$3/HLOOKUP('レシピ表'!W$2,'原料毎栄養価表'!$F$2:$WJ$62,3,0)),"-")</f>
        <v>9.34</v>
      </c>
      <c r="X41" s="27" t="str">
        <f>IF(HLOOKUP('レシピ表'!X$2,'原料毎栄養価表'!$F$2:$WJ$62,ROW(),0)*('レシピ表'!X$3/HLOOKUP('レシピ表'!X$2,'原料毎栄養価表'!$F$2:$WJ$62,3,0))&lt;&gt;0, HLOOKUP('レシピ表'!X$2,'原料毎栄養価表'!$F$2:$WJ$62,ROW(),0)*('レシピ表'!X$3/HLOOKUP('レシピ表'!X$2,'原料毎栄養価表'!$F$2:$WJ$62,3,0)),"-")</f>
        <v>-</v>
      </c>
      <c r="Y41" s="27" t="str">
        <f>IF(HLOOKUP('レシピ表'!Y$2,'原料毎栄養価表'!$F$2:$WJ$62,ROW(),0)*('レシピ表'!Y$3/HLOOKUP('レシピ表'!Y$2,'原料毎栄養価表'!$F$2:$WJ$62,3,0))&lt;&gt;0, HLOOKUP('レシピ表'!Y$2,'原料毎栄養価表'!$F$2:$WJ$62,ROW(),0)*('レシピ表'!Y$3/HLOOKUP('レシピ表'!Y$2,'原料毎栄養価表'!$F$2:$WJ$62,3,0)),"-")</f>
        <v>-</v>
      </c>
      <c r="Z41" s="27" t="str">
        <f>IF(HLOOKUP('レシピ表'!Z$2,'原料毎栄養価表'!$F$2:$WJ$62,ROW(),0)*('レシピ表'!Z$3/HLOOKUP('レシピ表'!Z$2,'原料毎栄養価表'!$F$2:$WJ$62,3,0))&lt;&gt;0, HLOOKUP('レシピ表'!Z$2,'原料毎栄養価表'!$F$2:$WJ$62,ROW(),0)*('レシピ表'!Z$3/HLOOKUP('レシピ表'!Z$2,'原料毎栄養価表'!$F$2:$WJ$62,3,0)),"-")</f>
        <v>-</v>
      </c>
      <c r="AA41" s="27" t="str">
        <f>IF(HLOOKUP('レシピ表'!AA$2,'原料毎栄養価表'!$F$2:$WJ$62,ROW(),0)*('レシピ表'!AA$3/HLOOKUP('レシピ表'!AA$2,'原料毎栄養価表'!$F$2:$WJ$62,3,0))&lt;&gt;0, HLOOKUP('レシピ表'!AA$2,'原料毎栄養価表'!$F$2:$WJ$62,ROW(),0)*('レシピ表'!AA$3/HLOOKUP('レシピ表'!AA$2,'原料毎栄養価表'!$F$2:$WJ$62,3,0)),"-")</f>
        <v>-</v>
      </c>
      <c r="AB41" s="27" t="str">
        <f>IF(HLOOKUP('レシピ表'!AB$2,'原料毎栄養価表'!$F$2:$WJ$62,ROW(),0)*('レシピ表'!AB$3/HLOOKUP('レシピ表'!AB$2,'原料毎栄養価表'!$F$2:$WJ$62,3,0))&lt;&gt;0, HLOOKUP('レシピ表'!AB$2,'原料毎栄養価表'!$F$2:$WJ$62,ROW(),0)*('レシピ表'!AB$3/HLOOKUP('レシピ表'!AB$2,'原料毎栄養価表'!$F$2:$WJ$62,3,0)),"-")</f>
        <v>-</v>
      </c>
      <c r="AC41" s="27" t="str">
        <f>IF(HLOOKUP('レシピ表'!AC$2,'原料毎栄養価表'!$F$2:$WJ$62,ROW(),0)*('レシピ表'!AC$3/HLOOKUP('レシピ表'!AC$2,'原料毎栄養価表'!$F$2:$WJ$62,3,0))&lt;&gt;0, HLOOKUP('レシピ表'!AC$2,'原料毎栄養価表'!$F$2:$WJ$62,ROW(),0)*('レシピ表'!AC$3/HLOOKUP('レシピ表'!AC$2,'原料毎栄養価表'!$F$2:$WJ$62,3,0)),"-")</f>
        <v>-</v>
      </c>
      <c r="AD41" s="27" t="str">
        <f>IF(HLOOKUP('レシピ表'!AD$2,'原料毎栄養価表'!$F$2:$WJ$62,ROW(),0)*('レシピ表'!AD$3/HLOOKUP('レシピ表'!AD$2,'原料毎栄養価表'!$F$2:$WJ$62,3,0))&lt;&gt;0, HLOOKUP('レシピ表'!AD$2,'原料毎栄養価表'!$F$2:$WJ$62,ROW(),0)*('レシピ表'!AD$3/HLOOKUP('レシピ表'!AD$2,'原料毎栄養価表'!$F$2:$WJ$62,3,0)),"-")</f>
        <v>-</v>
      </c>
      <c r="AE41" s="27" t="str">
        <f>IF(HLOOKUP('レシピ表'!AE$2,'原料毎栄養価表'!$F$2:$WJ$62,ROW(),0)*('レシピ表'!AE$3/HLOOKUP('レシピ表'!AE$2,'原料毎栄養価表'!$F$2:$WJ$62,3,0))&lt;&gt;0, HLOOKUP('レシピ表'!AE$2,'原料毎栄養価表'!$F$2:$WJ$62,ROW(),0)*('レシピ表'!AE$3/HLOOKUP('レシピ表'!AE$2,'原料毎栄養価表'!$F$2:$WJ$62,3,0)),"-")</f>
        <v>-</v>
      </c>
      <c r="AF41" s="27" t="str">
        <f>IF(HLOOKUP('レシピ表'!AF$2,'原料毎栄養価表'!$F$2:$WJ$62,ROW(),0)*('レシピ表'!AF$3/HLOOKUP('レシピ表'!AF$2,'原料毎栄養価表'!$F$2:$WJ$62,3,0))&lt;&gt;0, HLOOKUP('レシピ表'!AF$2,'原料毎栄養価表'!$F$2:$WJ$62,ROW(),0)*('レシピ表'!AF$3/HLOOKUP('レシピ表'!AF$2,'原料毎栄養価表'!$F$2:$WJ$62,3,0)),"-")</f>
        <v>-</v>
      </c>
      <c r="AG41" s="27" t="str">
        <f>IF(HLOOKUP('レシピ表'!AG$2,'原料毎栄養価表'!$F$2:$WJ$62,ROW(),0)*('レシピ表'!AG$3/HLOOKUP('レシピ表'!AG$2,'原料毎栄養価表'!$F$2:$WJ$62,3,0))&lt;&gt;0, HLOOKUP('レシピ表'!AG$2,'原料毎栄養価表'!$F$2:$WJ$62,ROW(),0)*('レシピ表'!AG$3/HLOOKUP('レシピ表'!AG$2,'原料毎栄養価表'!$F$2:$WJ$62,3,0)),"-")</f>
        <v>-</v>
      </c>
      <c r="AH41" s="27" t="str">
        <f>IF(HLOOKUP('レシピ表'!AH$2,'原料毎栄養価表'!$F$2:$WJ$62,ROW(),0)*('レシピ表'!AH$3/HLOOKUP('レシピ表'!AH$2,'原料毎栄養価表'!$F$2:$WJ$62,3,0))&lt;&gt;0, HLOOKUP('レシピ表'!AH$2,'原料毎栄養価表'!$F$2:$WJ$62,ROW(),0)*('レシピ表'!AH$3/HLOOKUP('レシピ表'!AH$2,'原料毎栄養価表'!$F$2:$WJ$62,3,0)),"-")</f>
        <v>-</v>
      </c>
      <c r="AI41" s="27" t="str">
        <f>IF(HLOOKUP('レシピ表'!AI$2,'原料毎栄養価表'!$F$2:$WJ$62,ROW(),0)*('レシピ表'!AI$3/HLOOKUP('レシピ表'!AI$2,'原料毎栄養価表'!$F$2:$WJ$62,3,0))&lt;&gt;0, HLOOKUP('レシピ表'!AI$2,'原料毎栄養価表'!$F$2:$WJ$62,ROW(),0)*('レシピ表'!AI$3/HLOOKUP('レシピ表'!AI$2,'原料毎栄養価表'!$F$2:$WJ$62,3,0)),"-")</f>
        <v>-</v>
      </c>
      <c r="AJ41" s="27" t="str">
        <f>IF(HLOOKUP('レシピ表'!AJ$2,'原料毎栄養価表'!$F$2:$WJ$62,ROW(),0)*('レシピ表'!AJ$3/HLOOKUP('レシピ表'!AJ$2,'原料毎栄養価表'!$F$2:$WJ$62,3,0))&lt;&gt;0, HLOOKUP('レシピ表'!AJ$2,'原料毎栄養価表'!$F$2:$WJ$62,ROW(),0)*('レシピ表'!AJ$3/HLOOKUP('レシピ表'!AJ$2,'原料毎栄養価表'!$F$2:$WJ$62,3,0)),"-")</f>
        <v>-</v>
      </c>
      <c r="AK41" s="27" t="str">
        <f>IF(HLOOKUP('レシピ表'!AK$2,'原料毎栄養価表'!$F$2:$WJ$62,ROW(),0)*('レシピ表'!AK$3/HLOOKUP('レシピ表'!AK$2,'原料毎栄養価表'!$F$2:$WJ$62,3,0))&lt;&gt;0, HLOOKUP('レシピ表'!AK$2,'原料毎栄養価表'!$F$2:$WJ$62,ROW(),0)*('レシピ表'!AK$3/HLOOKUP('レシピ表'!AK$2,'原料毎栄養価表'!$F$2:$WJ$62,3,0)),"-")</f>
        <v>-</v>
      </c>
      <c r="AL41" s="27" t="str">
        <f>IF(HLOOKUP('レシピ表'!AL$2,'原料毎栄養価表'!$F$2:$WJ$62,ROW(),0)*('レシピ表'!AL$3/HLOOKUP('レシピ表'!AL$2,'原料毎栄養価表'!$F$2:$WJ$62,3,0))&lt;&gt;0, HLOOKUP('レシピ表'!AL$2,'原料毎栄養価表'!$F$2:$WJ$62,ROW(),0)*('レシピ表'!AL$3/HLOOKUP('レシピ表'!AL$2,'原料毎栄養価表'!$F$2:$WJ$62,3,0)),"-")</f>
        <v>-</v>
      </c>
      <c r="AM41" s="27" t="str">
        <f>IF(HLOOKUP('レシピ表'!AM$2,'原料毎栄養価表'!$F$2:$WJ$62,ROW(),0)*('レシピ表'!AM$3/HLOOKUP('レシピ表'!AM$2,'原料毎栄養価表'!$F$2:$WJ$62,3,0))&lt;&gt;0, HLOOKUP('レシピ表'!AM$2,'原料毎栄養価表'!$F$2:$WJ$62,ROW(),0)*('レシピ表'!AM$3/HLOOKUP('レシピ表'!AM$2,'原料毎栄養価表'!$F$2:$WJ$62,3,0)),"-")</f>
        <v>-</v>
      </c>
      <c r="AN41" s="27" t="str">
        <f>IF(HLOOKUP('レシピ表'!AN$2,'原料毎栄養価表'!$F$2:$WJ$62,ROW(),0)*('レシピ表'!AN$3/HLOOKUP('レシピ表'!AN$2,'原料毎栄養価表'!$F$2:$WJ$62,3,0))&lt;&gt;0, HLOOKUP('レシピ表'!AN$2,'原料毎栄養価表'!$F$2:$WJ$62,ROW(),0)*('レシピ表'!AN$3/HLOOKUP('レシピ表'!AN$2,'原料毎栄養価表'!$F$2:$WJ$62,3,0)),"-")</f>
        <v>-</v>
      </c>
      <c r="AO41" s="27" t="str">
        <f>IF(HLOOKUP('レシピ表'!AO$2,'原料毎栄養価表'!$F$2:$WJ$62,ROW(),0)*('レシピ表'!AO$3/HLOOKUP('レシピ表'!AO$2,'原料毎栄養価表'!$F$2:$WJ$62,3,0))&lt;&gt;0, HLOOKUP('レシピ表'!AO$2,'原料毎栄養価表'!$F$2:$WJ$62,ROW(),0)*('レシピ表'!AO$3/HLOOKUP('レシピ表'!AO$2,'原料毎栄養価表'!$F$2:$WJ$62,3,0)),"-")</f>
        <v>-</v>
      </c>
      <c r="AP41" s="27" t="str">
        <f>IF(HLOOKUP('レシピ表'!AP$2,'原料毎栄養価表'!$F$2:$WJ$62,ROW(),0)*('レシピ表'!AP$3/HLOOKUP('レシピ表'!AP$2,'原料毎栄養価表'!$F$2:$WJ$62,3,0))&lt;&gt;0, HLOOKUP('レシピ表'!AP$2,'原料毎栄養価表'!$F$2:$WJ$62,ROW(),0)*('レシピ表'!AP$3/HLOOKUP('レシピ表'!AP$2,'原料毎栄養価表'!$F$2:$WJ$62,3,0)),"-")</f>
        <v>-</v>
      </c>
      <c r="AQ41" s="27" t="str">
        <f>IF(HLOOKUP('レシピ表'!AQ$2,'原料毎栄養価表'!$F$2:$WJ$62,ROW(),0)*('レシピ表'!AQ$3/HLOOKUP('レシピ表'!AQ$2,'原料毎栄養価表'!$F$2:$WJ$62,3,0))&lt;&gt;0, HLOOKUP('レシピ表'!AQ$2,'原料毎栄養価表'!$F$2:$WJ$62,ROW(),0)*('レシピ表'!AQ$3/HLOOKUP('レシピ表'!AQ$2,'原料毎栄養価表'!$F$2:$WJ$62,3,0)),"-")</f>
        <v>-</v>
      </c>
      <c r="AR41" s="27" t="str">
        <f>IF(HLOOKUP('レシピ表'!AR$2,'原料毎栄養価表'!$F$2:$WJ$62,ROW(),0)*('レシピ表'!AR$3/HLOOKUP('レシピ表'!AR$2,'原料毎栄養価表'!$F$2:$WJ$62,3,0))&lt;&gt;0, HLOOKUP('レシピ表'!AR$2,'原料毎栄養価表'!$F$2:$WJ$62,ROW(),0)*('レシピ表'!AR$3/HLOOKUP('レシピ表'!AR$2,'原料毎栄養価表'!$F$2:$WJ$62,3,0)),"-")</f>
        <v>-</v>
      </c>
      <c r="AS41" s="27" t="str">
        <f>IF(HLOOKUP('レシピ表'!AS$2,'原料毎栄養価表'!$F$2:$WJ$62,ROW(),0)*('レシピ表'!AS$3/HLOOKUP('レシピ表'!AS$2,'原料毎栄養価表'!$F$2:$WJ$62,3,0))&lt;&gt;0, HLOOKUP('レシピ表'!AS$2,'原料毎栄養価表'!$F$2:$WJ$62,ROW(),0)*('レシピ表'!AS$3/HLOOKUP('レシピ表'!AS$2,'原料毎栄養価表'!$F$2:$WJ$62,3,0)),"-")</f>
        <v>-</v>
      </c>
      <c r="AT41" s="27" t="str">
        <f>IF(HLOOKUP('レシピ表'!AT$2,'原料毎栄養価表'!$F$2:$WJ$62,ROW(),0)*('レシピ表'!AT$3/HLOOKUP('レシピ表'!AT$2,'原料毎栄養価表'!$F$2:$WJ$62,3,0))&lt;&gt;0, HLOOKUP('レシピ表'!AT$2,'原料毎栄養価表'!$F$2:$WJ$62,ROW(),0)*('レシピ表'!AT$3/HLOOKUP('レシピ表'!AT$2,'原料毎栄養価表'!$F$2:$WJ$62,3,0)),"-")</f>
        <v>-</v>
      </c>
    </row>
    <row r="42" ht="13.5" customHeight="1">
      <c r="A42" s="1"/>
      <c r="B42" s="16" t="s">
        <v>152</v>
      </c>
      <c r="C42" s="16" t="s">
        <v>155</v>
      </c>
      <c r="D42" s="16" t="s">
        <v>157</v>
      </c>
      <c r="E42" s="16" t="s">
        <v>103</v>
      </c>
      <c r="F42" s="27">
        <f>SUM('レシピ表'!I42:ZP42)</f>
        <v>116.154</v>
      </c>
      <c r="G42" s="30">
        <v>100.0</v>
      </c>
      <c r="H42" s="31">
        <f>IFERROR('レシピ表'!$F42/HLOOKUP('レシピ表'!H$1,'必要栄養価表'!$F$4:$X$62,ROW()-1,0)*100,"-")</f>
        <v>19.359</v>
      </c>
      <c r="I42" s="27" t="str">
        <f>IF(HLOOKUP('レシピ表'!I$2,'原料毎栄養価表'!$F$2:$WJ$62,ROW(),0)*('レシピ表'!I$3/HLOOKUP('レシピ表'!I$2,'原料毎栄養価表'!$F$2:$WJ$62,3,0))&lt;&gt;0, HLOOKUP('レシピ表'!I$2,'原料毎栄養価表'!$F$2:$WJ$62,ROW(),0)*('レシピ表'!I$3/HLOOKUP('レシピ表'!I$2,'原料毎栄養価表'!$F$2:$WJ$62,3,0)),"-")</f>
        <v>-</v>
      </c>
      <c r="J42" s="27">
        <f>IF(HLOOKUP('レシピ表'!J$2,'原料毎栄養価表'!$F$2:$WJ$62,ROW(),0)*('レシピ表'!J$3/HLOOKUP('レシピ表'!J$2,'原料毎栄養価表'!$F$2:$WJ$62,3,0))&lt;&gt;0, HLOOKUP('レシピ表'!J$2,'原料毎栄養価表'!$F$2:$WJ$62,ROW(),0)*('レシピ表'!J$3/HLOOKUP('レシピ表'!J$2,'原料毎栄養価表'!$F$2:$WJ$62,3,0)),"-")</f>
        <v>2</v>
      </c>
      <c r="K42" s="27">
        <f>IF(HLOOKUP('レシピ表'!K$2,'原料毎栄養価表'!$F$2:$WJ$62,ROW(),0)*('レシピ表'!K$3/HLOOKUP('レシピ表'!K$2,'原料毎栄養価表'!$F$2:$WJ$62,3,0))&lt;&gt;0, HLOOKUP('レシピ表'!K$2,'原料毎栄養価表'!$F$2:$WJ$62,ROW(),0)*('レシピ表'!K$3/HLOOKUP('レシピ表'!K$2,'原料毎栄養価表'!$F$2:$WJ$62,3,0)),"-")</f>
        <v>0.3</v>
      </c>
      <c r="L42" s="27">
        <f>IF(HLOOKUP('レシピ表'!L$2,'原料毎栄養価表'!$F$2:$WJ$62,ROW(),0)*('レシピ表'!L$3/HLOOKUP('レシピ表'!L$2,'原料毎栄養価表'!$F$2:$WJ$62,3,0))&lt;&gt;0, HLOOKUP('レシピ表'!L$2,'原料毎栄養価表'!$F$2:$WJ$62,ROW(),0)*('レシピ表'!L$3/HLOOKUP('レシピ表'!L$2,'原料毎栄養価表'!$F$2:$WJ$62,3,0)),"-")</f>
        <v>2.8</v>
      </c>
      <c r="M42" s="27">
        <f>IF(HLOOKUP('レシピ表'!M$2,'原料毎栄養価表'!$F$2:$WJ$62,ROW(),0)*('レシピ表'!M$3/HLOOKUP('レシピ表'!M$2,'原料毎栄養価表'!$F$2:$WJ$62,3,0))&lt;&gt;0, HLOOKUP('レシピ表'!M$2,'原料毎栄養価表'!$F$2:$WJ$62,ROW(),0)*('レシピ表'!M$3/HLOOKUP('レシピ表'!M$2,'原料毎栄養価表'!$F$2:$WJ$62,3,0)),"-")</f>
        <v>109.2</v>
      </c>
      <c r="N42" s="27">
        <f>IF(HLOOKUP('レシピ表'!N$2,'原料毎栄養価表'!$F$2:$WJ$62,ROW(),0)*('レシピ表'!N$3/HLOOKUP('レシピ表'!N$2,'原料毎栄養価表'!$F$2:$WJ$62,3,0))&lt;&gt;0, HLOOKUP('レシピ表'!N$2,'原料毎栄養価表'!$F$2:$WJ$62,ROW(),0)*('レシピ表'!N$3/HLOOKUP('レシピ表'!N$2,'原料毎栄養価表'!$F$2:$WJ$62,3,0)),"-")</f>
        <v>1.05</v>
      </c>
      <c r="O42" s="27">
        <f>IF(HLOOKUP('レシピ表'!O$2,'原料毎栄養価表'!$F$2:$WJ$62,ROW(),0)*('レシピ表'!O$3/HLOOKUP('レシピ表'!O$2,'原料毎栄養価表'!$F$2:$WJ$62,3,0))&lt;&gt;0, HLOOKUP('レシピ表'!O$2,'原料毎栄養価表'!$F$2:$WJ$62,ROW(),0)*('レシピ表'!O$3/HLOOKUP('レシピ表'!O$2,'原料毎栄養価表'!$F$2:$WJ$62,3,0)),"-")</f>
        <v>0.024</v>
      </c>
      <c r="P42" s="27" t="str">
        <f>IF(HLOOKUP('レシピ表'!P$2,'原料毎栄養価表'!$F$2:$WJ$62,ROW(),0)*('レシピ表'!P$3/HLOOKUP('レシピ表'!P$2,'原料毎栄養価表'!$F$2:$WJ$62,3,0))&lt;&gt;0, HLOOKUP('レシピ表'!P$2,'原料毎栄養価表'!$F$2:$WJ$62,ROW(),0)*('レシピ表'!P$3/HLOOKUP('レシピ表'!P$2,'原料毎栄養価表'!$F$2:$WJ$62,3,0)),"-")</f>
        <v>-</v>
      </c>
      <c r="Q42" s="27">
        <f>IF(HLOOKUP('レシピ表'!Q$2,'原料毎栄養価表'!$F$2:$WJ$62,ROW(),0)*('レシピ表'!Q$3/HLOOKUP('レシピ表'!Q$2,'原料毎栄養価表'!$F$2:$WJ$62,3,0))&lt;&gt;0, HLOOKUP('レシピ表'!Q$2,'原料毎栄養価表'!$F$2:$WJ$62,ROW(),0)*('レシピ表'!Q$3/HLOOKUP('レシピ表'!Q$2,'原料毎栄養価表'!$F$2:$WJ$62,3,0)),"-")</f>
        <v>0.48</v>
      </c>
      <c r="R42" s="27" t="str">
        <f>IF(HLOOKUP('レシピ表'!R$2,'原料毎栄養価表'!$F$2:$WJ$62,ROW(),0)*('レシピ表'!R$3/HLOOKUP('レシピ表'!R$2,'原料毎栄養価表'!$F$2:$WJ$62,3,0))&lt;&gt;0, HLOOKUP('レシピ表'!R$2,'原料毎栄養価表'!$F$2:$WJ$62,ROW(),0)*('レシピ表'!R$3/HLOOKUP('レシピ表'!R$2,'原料毎栄養価表'!$F$2:$WJ$62,3,0)),"-")</f>
        <v>-</v>
      </c>
      <c r="S42" s="27" t="str">
        <f>IF(HLOOKUP('レシピ表'!S$2,'原料毎栄養価表'!$F$2:$WJ$62,ROW(),0)*('レシピ表'!S$3/HLOOKUP('レシピ表'!S$2,'原料毎栄養価表'!$F$2:$WJ$62,3,0))&lt;&gt;0, HLOOKUP('レシピ表'!S$2,'原料毎栄養価表'!$F$2:$WJ$62,ROW(),0)*('レシピ表'!S$3/HLOOKUP('レシピ表'!S$2,'原料毎栄養価表'!$F$2:$WJ$62,3,0)),"-")</f>
        <v>-</v>
      </c>
      <c r="T42" s="27" t="str">
        <f>IF(HLOOKUP('レシピ表'!T$2,'原料毎栄養価表'!$F$2:$WJ$62,ROW(),0)*('レシピ表'!T$3/HLOOKUP('レシピ表'!T$2,'原料毎栄養価表'!$F$2:$WJ$62,3,0))&lt;&gt;0, HLOOKUP('レシピ表'!T$2,'原料毎栄養価表'!$F$2:$WJ$62,ROW(),0)*('レシピ表'!T$3/HLOOKUP('レシピ表'!T$2,'原料毎栄養価表'!$F$2:$WJ$62,3,0)),"-")</f>
        <v>-</v>
      </c>
      <c r="U42" s="27">
        <f>IF(HLOOKUP('レシピ表'!U$2,'原料毎栄養価表'!$F$2:$WJ$62,ROW(),0)*('レシピ表'!U$3/HLOOKUP('レシピ表'!U$2,'原料毎栄養価表'!$F$2:$WJ$62,3,0))&lt;&gt;0, HLOOKUP('レシピ表'!U$2,'原料毎栄養価表'!$F$2:$WJ$62,ROW(),0)*('レシピ表'!U$3/HLOOKUP('レシピ表'!U$2,'原料毎栄養価表'!$F$2:$WJ$62,3,0)),"-")</f>
        <v>0.3</v>
      </c>
      <c r="V42" s="27" t="str">
        <f>IF(HLOOKUP('レシピ表'!V$2,'原料毎栄養価表'!$F$2:$WJ$62,ROW(),0)*('レシピ表'!V$3/HLOOKUP('レシピ表'!V$2,'原料毎栄養価表'!$F$2:$WJ$62,3,0))&lt;&gt;0, HLOOKUP('レシピ表'!V$2,'原料毎栄養価表'!$F$2:$WJ$62,ROW(),0)*('レシピ表'!V$3/HLOOKUP('レシピ表'!V$2,'原料毎栄養価表'!$F$2:$WJ$62,3,0)),"-")</f>
        <v>-</v>
      </c>
      <c r="W42" s="27" t="str">
        <f>IF(HLOOKUP('レシピ表'!W$2,'原料毎栄養価表'!$F$2:$WJ$62,ROW(),0)*('レシピ表'!W$3/HLOOKUP('レシピ表'!W$2,'原料毎栄養価表'!$F$2:$WJ$62,3,0))&lt;&gt;0, HLOOKUP('レシピ表'!W$2,'原料毎栄養価表'!$F$2:$WJ$62,ROW(),0)*('レシピ表'!W$3/HLOOKUP('レシピ表'!W$2,'原料毎栄養価表'!$F$2:$WJ$62,3,0)),"-")</f>
        <v>-</v>
      </c>
      <c r="X42" s="27" t="str">
        <f>IF(HLOOKUP('レシピ表'!X$2,'原料毎栄養価表'!$F$2:$WJ$62,ROW(),0)*('レシピ表'!X$3/HLOOKUP('レシピ表'!X$2,'原料毎栄養価表'!$F$2:$WJ$62,3,0))&lt;&gt;0, HLOOKUP('レシピ表'!X$2,'原料毎栄養価表'!$F$2:$WJ$62,ROW(),0)*('レシピ表'!X$3/HLOOKUP('レシピ表'!X$2,'原料毎栄養価表'!$F$2:$WJ$62,3,0)),"-")</f>
        <v>-</v>
      </c>
      <c r="Y42" s="27" t="str">
        <f>IF(HLOOKUP('レシピ表'!Y$2,'原料毎栄養価表'!$F$2:$WJ$62,ROW(),0)*('レシピ表'!Y$3/HLOOKUP('レシピ表'!Y$2,'原料毎栄養価表'!$F$2:$WJ$62,3,0))&lt;&gt;0, HLOOKUP('レシピ表'!Y$2,'原料毎栄養価表'!$F$2:$WJ$62,ROW(),0)*('レシピ表'!Y$3/HLOOKUP('レシピ表'!Y$2,'原料毎栄養価表'!$F$2:$WJ$62,3,0)),"-")</f>
        <v>-</v>
      </c>
      <c r="Z42" s="27" t="str">
        <f>IF(HLOOKUP('レシピ表'!Z$2,'原料毎栄養価表'!$F$2:$WJ$62,ROW(),0)*('レシピ表'!Z$3/HLOOKUP('レシピ表'!Z$2,'原料毎栄養価表'!$F$2:$WJ$62,3,0))&lt;&gt;0, HLOOKUP('レシピ表'!Z$2,'原料毎栄養価表'!$F$2:$WJ$62,ROW(),0)*('レシピ表'!Z$3/HLOOKUP('レシピ表'!Z$2,'原料毎栄養価表'!$F$2:$WJ$62,3,0)),"-")</f>
        <v>-</v>
      </c>
      <c r="AA42" s="27" t="str">
        <f>IF(HLOOKUP('レシピ表'!AA$2,'原料毎栄養価表'!$F$2:$WJ$62,ROW(),0)*('レシピ表'!AA$3/HLOOKUP('レシピ表'!AA$2,'原料毎栄養価表'!$F$2:$WJ$62,3,0))&lt;&gt;0, HLOOKUP('レシピ表'!AA$2,'原料毎栄養価表'!$F$2:$WJ$62,ROW(),0)*('レシピ表'!AA$3/HLOOKUP('レシピ表'!AA$2,'原料毎栄養価表'!$F$2:$WJ$62,3,0)),"-")</f>
        <v>-</v>
      </c>
      <c r="AB42" s="27" t="str">
        <f>IF(HLOOKUP('レシピ表'!AB$2,'原料毎栄養価表'!$F$2:$WJ$62,ROW(),0)*('レシピ表'!AB$3/HLOOKUP('レシピ表'!AB$2,'原料毎栄養価表'!$F$2:$WJ$62,3,0))&lt;&gt;0, HLOOKUP('レシピ表'!AB$2,'原料毎栄養価表'!$F$2:$WJ$62,ROW(),0)*('レシピ表'!AB$3/HLOOKUP('レシピ表'!AB$2,'原料毎栄養価表'!$F$2:$WJ$62,3,0)),"-")</f>
        <v>-</v>
      </c>
      <c r="AC42" s="27" t="str">
        <f>IF(HLOOKUP('レシピ表'!AC$2,'原料毎栄養価表'!$F$2:$WJ$62,ROW(),0)*('レシピ表'!AC$3/HLOOKUP('レシピ表'!AC$2,'原料毎栄養価表'!$F$2:$WJ$62,3,0))&lt;&gt;0, HLOOKUP('レシピ表'!AC$2,'原料毎栄養価表'!$F$2:$WJ$62,ROW(),0)*('レシピ表'!AC$3/HLOOKUP('レシピ表'!AC$2,'原料毎栄養価表'!$F$2:$WJ$62,3,0)),"-")</f>
        <v>-</v>
      </c>
      <c r="AD42" s="27" t="str">
        <f>IF(HLOOKUP('レシピ表'!AD$2,'原料毎栄養価表'!$F$2:$WJ$62,ROW(),0)*('レシピ表'!AD$3/HLOOKUP('レシピ表'!AD$2,'原料毎栄養価表'!$F$2:$WJ$62,3,0))&lt;&gt;0, HLOOKUP('レシピ表'!AD$2,'原料毎栄養価表'!$F$2:$WJ$62,ROW(),0)*('レシピ表'!AD$3/HLOOKUP('レシピ表'!AD$2,'原料毎栄養価表'!$F$2:$WJ$62,3,0)),"-")</f>
        <v>-</v>
      </c>
      <c r="AE42" s="27" t="str">
        <f>IF(HLOOKUP('レシピ表'!AE$2,'原料毎栄養価表'!$F$2:$WJ$62,ROW(),0)*('レシピ表'!AE$3/HLOOKUP('レシピ表'!AE$2,'原料毎栄養価表'!$F$2:$WJ$62,3,0))&lt;&gt;0, HLOOKUP('レシピ表'!AE$2,'原料毎栄養価表'!$F$2:$WJ$62,ROW(),0)*('レシピ表'!AE$3/HLOOKUP('レシピ表'!AE$2,'原料毎栄養価表'!$F$2:$WJ$62,3,0)),"-")</f>
        <v>-</v>
      </c>
      <c r="AF42" s="27" t="str">
        <f>IF(HLOOKUP('レシピ表'!AF$2,'原料毎栄養価表'!$F$2:$WJ$62,ROW(),0)*('レシピ表'!AF$3/HLOOKUP('レシピ表'!AF$2,'原料毎栄養価表'!$F$2:$WJ$62,3,0))&lt;&gt;0, HLOOKUP('レシピ表'!AF$2,'原料毎栄養価表'!$F$2:$WJ$62,ROW(),0)*('レシピ表'!AF$3/HLOOKUP('レシピ表'!AF$2,'原料毎栄養価表'!$F$2:$WJ$62,3,0)),"-")</f>
        <v>-</v>
      </c>
      <c r="AG42" s="27" t="str">
        <f>IF(HLOOKUP('レシピ表'!AG$2,'原料毎栄養価表'!$F$2:$WJ$62,ROW(),0)*('レシピ表'!AG$3/HLOOKUP('レシピ表'!AG$2,'原料毎栄養価表'!$F$2:$WJ$62,3,0))&lt;&gt;0, HLOOKUP('レシピ表'!AG$2,'原料毎栄養価表'!$F$2:$WJ$62,ROW(),0)*('レシピ表'!AG$3/HLOOKUP('レシピ表'!AG$2,'原料毎栄養価表'!$F$2:$WJ$62,3,0)),"-")</f>
        <v>-</v>
      </c>
      <c r="AH42" s="27" t="str">
        <f>IF(HLOOKUP('レシピ表'!AH$2,'原料毎栄養価表'!$F$2:$WJ$62,ROW(),0)*('レシピ表'!AH$3/HLOOKUP('レシピ表'!AH$2,'原料毎栄養価表'!$F$2:$WJ$62,3,0))&lt;&gt;0, HLOOKUP('レシピ表'!AH$2,'原料毎栄養価表'!$F$2:$WJ$62,ROW(),0)*('レシピ表'!AH$3/HLOOKUP('レシピ表'!AH$2,'原料毎栄養価表'!$F$2:$WJ$62,3,0)),"-")</f>
        <v>-</v>
      </c>
      <c r="AI42" s="27" t="str">
        <f>IF(HLOOKUP('レシピ表'!AI$2,'原料毎栄養価表'!$F$2:$WJ$62,ROW(),0)*('レシピ表'!AI$3/HLOOKUP('レシピ表'!AI$2,'原料毎栄養価表'!$F$2:$WJ$62,3,0))&lt;&gt;0, HLOOKUP('レシピ表'!AI$2,'原料毎栄養価表'!$F$2:$WJ$62,ROW(),0)*('レシピ表'!AI$3/HLOOKUP('レシピ表'!AI$2,'原料毎栄養価表'!$F$2:$WJ$62,3,0)),"-")</f>
        <v>-</v>
      </c>
      <c r="AJ42" s="27" t="str">
        <f>IF(HLOOKUP('レシピ表'!AJ$2,'原料毎栄養価表'!$F$2:$WJ$62,ROW(),0)*('レシピ表'!AJ$3/HLOOKUP('レシピ表'!AJ$2,'原料毎栄養価表'!$F$2:$WJ$62,3,0))&lt;&gt;0, HLOOKUP('レシピ表'!AJ$2,'原料毎栄養価表'!$F$2:$WJ$62,ROW(),0)*('レシピ表'!AJ$3/HLOOKUP('レシピ表'!AJ$2,'原料毎栄養価表'!$F$2:$WJ$62,3,0)),"-")</f>
        <v>-</v>
      </c>
      <c r="AK42" s="27" t="str">
        <f>IF(HLOOKUP('レシピ表'!AK$2,'原料毎栄養価表'!$F$2:$WJ$62,ROW(),0)*('レシピ表'!AK$3/HLOOKUP('レシピ表'!AK$2,'原料毎栄養価表'!$F$2:$WJ$62,3,0))&lt;&gt;0, HLOOKUP('レシピ表'!AK$2,'原料毎栄養価表'!$F$2:$WJ$62,ROW(),0)*('レシピ表'!AK$3/HLOOKUP('レシピ表'!AK$2,'原料毎栄養価表'!$F$2:$WJ$62,3,0)),"-")</f>
        <v>-</v>
      </c>
      <c r="AL42" s="27" t="str">
        <f>IF(HLOOKUP('レシピ表'!AL$2,'原料毎栄養価表'!$F$2:$WJ$62,ROW(),0)*('レシピ表'!AL$3/HLOOKUP('レシピ表'!AL$2,'原料毎栄養価表'!$F$2:$WJ$62,3,0))&lt;&gt;0, HLOOKUP('レシピ表'!AL$2,'原料毎栄養価表'!$F$2:$WJ$62,ROW(),0)*('レシピ表'!AL$3/HLOOKUP('レシピ表'!AL$2,'原料毎栄養価表'!$F$2:$WJ$62,3,0)),"-")</f>
        <v>-</v>
      </c>
      <c r="AM42" s="27" t="str">
        <f>IF(HLOOKUP('レシピ表'!AM$2,'原料毎栄養価表'!$F$2:$WJ$62,ROW(),0)*('レシピ表'!AM$3/HLOOKUP('レシピ表'!AM$2,'原料毎栄養価表'!$F$2:$WJ$62,3,0))&lt;&gt;0, HLOOKUP('レシピ表'!AM$2,'原料毎栄養価表'!$F$2:$WJ$62,ROW(),0)*('レシピ表'!AM$3/HLOOKUP('レシピ表'!AM$2,'原料毎栄養価表'!$F$2:$WJ$62,3,0)),"-")</f>
        <v>-</v>
      </c>
      <c r="AN42" s="27" t="str">
        <f>IF(HLOOKUP('レシピ表'!AN$2,'原料毎栄養価表'!$F$2:$WJ$62,ROW(),0)*('レシピ表'!AN$3/HLOOKUP('レシピ表'!AN$2,'原料毎栄養価表'!$F$2:$WJ$62,3,0))&lt;&gt;0, HLOOKUP('レシピ表'!AN$2,'原料毎栄養価表'!$F$2:$WJ$62,ROW(),0)*('レシピ表'!AN$3/HLOOKUP('レシピ表'!AN$2,'原料毎栄養価表'!$F$2:$WJ$62,3,0)),"-")</f>
        <v>-</v>
      </c>
      <c r="AO42" s="27" t="str">
        <f>IF(HLOOKUP('レシピ表'!AO$2,'原料毎栄養価表'!$F$2:$WJ$62,ROW(),0)*('レシピ表'!AO$3/HLOOKUP('レシピ表'!AO$2,'原料毎栄養価表'!$F$2:$WJ$62,3,0))&lt;&gt;0, HLOOKUP('レシピ表'!AO$2,'原料毎栄養価表'!$F$2:$WJ$62,ROW(),0)*('レシピ表'!AO$3/HLOOKUP('レシピ表'!AO$2,'原料毎栄養価表'!$F$2:$WJ$62,3,0)),"-")</f>
        <v>-</v>
      </c>
      <c r="AP42" s="27" t="str">
        <f>IF(HLOOKUP('レシピ表'!AP$2,'原料毎栄養価表'!$F$2:$WJ$62,ROW(),0)*('レシピ表'!AP$3/HLOOKUP('レシピ表'!AP$2,'原料毎栄養価表'!$F$2:$WJ$62,3,0))&lt;&gt;0, HLOOKUP('レシピ表'!AP$2,'原料毎栄養価表'!$F$2:$WJ$62,ROW(),0)*('レシピ表'!AP$3/HLOOKUP('レシピ表'!AP$2,'原料毎栄養価表'!$F$2:$WJ$62,3,0)),"-")</f>
        <v>-</v>
      </c>
      <c r="AQ42" s="27" t="str">
        <f>IF(HLOOKUP('レシピ表'!AQ$2,'原料毎栄養価表'!$F$2:$WJ$62,ROW(),0)*('レシピ表'!AQ$3/HLOOKUP('レシピ表'!AQ$2,'原料毎栄養価表'!$F$2:$WJ$62,3,0))&lt;&gt;0, HLOOKUP('レシピ表'!AQ$2,'原料毎栄養価表'!$F$2:$WJ$62,ROW(),0)*('レシピ表'!AQ$3/HLOOKUP('レシピ表'!AQ$2,'原料毎栄養価表'!$F$2:$WJ$62,3,0)),"-")</f>
        <v>-</v>
      </c>
      <c r="AR42" s="27" t="str">
        <f>IF(HLOOKUP('レシピ表'!AR$2,'原料毎栄養価表'!$F$2:$WJ$62,ROW(),0)*('レシピ表'!AR$3/HLOOKUP('レシピ表'!AR$2,'原料毎栄養価表'!$F$2:$WJ$62,3,0))&lt;&gt;0, HLOOKUP('レシピ表'!AR$2,'原料毎栄養価表'!$F$2:$WJ$62,ROW(),0)*('レシピ表'!AR$3/HLOOKUP('レシピ表'!AR$2,'原料毎栄養価表'!$F$2:$WJ$62,3,0)),"-")</f>
        <v>-</v>
      </c>
      <c r="AS42" s="27" t="str">
        <f>IF(HLOOKUP('レシピ表'!AS$2,'原料毎栄養価表'!$F$2:$WJ$62,ROW(),0)*('レシピ表'!AS$3/HLOOKUP('レシピ表'!AS$2,'原料毎栄養価表'!$F$2:$WJ$62,3,0))&lt;&gt;0, HLOOKUP('レシピ表'!AS$2,'原料毎栄養価表'!$F$2:$WJ$62,ROW(),0)*('レシピ表'!AS$3/HLOOKUP('レシピ表'!AS$2,'原料毎栄養価表'!$F$2:$WJ$62,3,0)),"-")</f>
        <v>-</v>
      </c>
      <c r="AT42" s="27" t="str">
        <f>IF(HLOOKUP('レシピ表'!AT$2,'原料毎栄養価表'!$F$2:$WJ$62,ROW(),0)*('レシピ表'!AT$3/HLOOKUP('レシピ表'!AT$2,'原料毎栄養価表'!$F$2:$WJ$62,3,0))&lt;&gt;0, HLOOKUP('レシピ表'!AT$2,'原料毎栄養価表'!$F$2:$WJ$62,ROW(),0)*('レシピ表'!AT$3/HLOOKUP('レシピ表'!AT$2,'原料毎栄養価表'!$F$2:$WJ$62,3,0)),"-")</f>
        <v>-</v>
      </c>
    </row>
    <row r="43" ht="13.5" hidden="1" customHeight="1">
      <c r="A43" s="1"/>
      <c r="B43" s="16" t="s">
        <v>168</v>
      </c>
      <c r="C43" s="16" t="s">
        <v>169</v>
      </c>
      <c r="D43" s="16" t="s">
        <v>170</v>
      </c>
      <c r="E43" s="16" t="s">
        <v>103</v>
      </c>
      <c r="F43" s="27">
        <f>SUM('レシピ表'!I43:Q43)</f>
        <v>0</v>
      </c>
      <c r="G43" s="30">
        <v>100.0</v>
      </c>
      <c r="H43" s="31" t="str">
        <f>IFERROR('レシピ表'!$F43/HLOOKUP('レシピ表'!H$1,'必要栄養価表'!$F$4:$X$62,ROW()-1,0)*100,"-")</f>
        <v>-</v>
      </c>
      <c r="I43" s="27" t="str">
        <f>IF(HLOOKUP('レシピ表'!I$2,'原料毎栄養価表'!$F$2:$WJ$62,ROW(),0)*('レシピ表'!I$3/HLOOKUP('レシピ表'!I$2,'原料毎栄養価表'!$F$2:$WJ$62,3,0))&lt;&gt;0, HLOOKUP('レシピ表'!I$2,'原料毎栄養価表'!$F$2:$WJ$62,ROW(),0)*('レシピ表'!I$3/HLOOKUP('レシピ表'!I$2,'原料毎栄養価表'!$F$2:$WJ$62,3,0)),"-")</f>
        <v>-</v>
      </c>
      <c r="J43" s="27" t="str">
        <f>IF(HLOOKUP('レシピ表'!J$2,'原料毎栄養価表'!$F$2:$WJ$62,ROW(),0)*('レシピ表'!J$3/HLOOKUP('レシピ表'!J$2,'原料毎栄養価表'!$F$2:$WJ$62,3,0))&lt;&gt;0, HLOOKUP('レシピ表'!J$2,'原料毎栄養価表'!$F$2:$WJ$62,ROW(),0)*('レシピ表'!J$3/HLOOKUP('レシピ表'!J$2,'原料毎栄養価表'!$F$2:$WJ$62,3,0)),"-")</f>
        <v>-</v>
      </c>
      <c r="K43" s="27" t="str">
        <f>IF(HLOOKUP('レシピ表'!K$2,'原料毎栄養価表'!$F$2:$WJ$62,ROW(),0)*('レシピ表'!K$3/HLOOKUP('レシピ表'!K$2,'原料毎栄養価表'!$F$2:$WJ$62,3,0))&lt;&gt;0, HLOOKUP('レシピ表'!K$2,'原料毎栄養価表'!$F$2:$WJ$62,ROW(),0)*('レシピ表'!K$3/HLOOKUP('レシピ表'!K$2,'原料毎栄養価表'!$F$2:$WJ$62,3,0)),"-")</f>
        <v>-</v>
      </c>
      <c r="L43" s="27" t="str">
        <f>IF(HLOOKUP('レシピ表'!L$2,'原料毎栄養価表'!$F$2:$WJ$62,ROW(),0)*('レシピ表'!L$3/HLOOKUP('レシピ表'!L$2,'原料毎栄養価表'!$F$2:$WJ$62,3,0))&lt;&gt;0, HLOOKUP('レシピ表'!L$2,'原料毎栄養価表'!$F$2:$WJ$62,ROW(),0)*('レシピ表'!L$3/HLOOKUP('レシピ表'!L$2,'原料毎栄養価表'!$F$2:$WJ$62,3,0)),"-")</f>
        <v>-</v>
      </c>
      <c r="M43" s="27" t="str">
        <f>IF(HLOOKUP('レシピ表'!M$2,'原料毎栄養価表'!$F$2:$WJ$62,ROW(),0)*('レシピ表'!M$3/HLOOKUP('レシピ表'!M$2,'原料毎栄養価表'!$F$2:$WJ$62,3,0))&lt;&gt;0, HLOOKUP('レシピ表'!M$2,'原料毎栄養価表'!$F$2:$WJ$62,ROW(),0)*('レシピ表'!M$3/HLOOKUP('レシピ表'!M$2,'原料毎栄養価表'!$F$2:$WJ$62,3,0)),"-")</f>
        <v>-</v>
      </c>
      <c r="N43" s="27" t="str">
        <f>IF(HLOOKUP('レシピ表'!N$2,'原料毎栄養価表'!$F$2:$WJ$62,ROW(),0)*('レシピ表'!N$3/HLOOKUP('レシピ表'!N$2,'原料毎栄養価表'!$F$2:$WJ$62,3,0))&lt;&gt;0, HLOOKUP('レシピ表'!N$2,'原料毎栄養価表'!$F$2:$WJ$62,ROW(),0)*('レシピ表'!N$3/HLOOKUP('レシピ表'!N$2,'原料毎栄養価表'!$F$2:$WJ$62,3,0)),"-")</f>
        <v>-</v>
      </c>
      <c r="O43" s="27" t="str">
        <f>IF(HLOOKUP('レシピ表'!O$2,'原料毎栄養価表'!$F$2:$WJ$62,ROW(),0)*('レシピ表'!O$3/HLOOKUP('レシピ表'!O$2,'原料毎栄養価表'!$F$2:$WJ$62,3,0))&lt;&gt;0, HLOOKUP('レシピ表'!O$2,'原料毎栄養価表'!$F$2:$WJ$62,ROW(),0)*('レシピ表'!O$3/HLOOKUP('レシピ表'!O$2,'原料毎栄養価表'!$F$2:$WJ$62,3,0)),"-")</f>
        <v>-</v>
      </c>
      <c r="P43" s="27" t="str">
        <f>IF(HLOOKUP('レシピ表'!P$2,'原料毎栄養価表'!$F$2:$WJ$62,ROW(),0)*('レシピ表'!P$3/HLOOKUP('レシピ表'!P$2,'原料毎栄養価表'!$F$2:$WJ$62,3,0))&lt;&gt;0, HLOOKUP('レシピ表'!P$2,'原料毎栄養価表'!$F$2:$WJ$62,ROW(),0)*('レシピ表'!P$3/HLOOKUP('レシピ表'!P$2,'原料毎栄養価表'!$F$2:$WJ$62,3,0)),"-")</f>
        <v>-</v>
      </c>
      <c r="Q43" s="27" t="str">
        <f>IF(HLOOKUP('レシピ表'!Q$2,'原料毎栄養価表'!$F$2:$WJ$62,ROW(),0)*('レシピ表'!Q$3/HLOOKUP('レシピ表'!Q$2,'原料毎栄養価表'!$F$2:$WJ$62,3,0))&lt;&gt;0, HLOOKUP('レシピ表'!Q$2,'原料毎栄養価表'!$F$2:$WJ$62,ROW(),0)*('レシピ表'!Q$3/HLOOKUP('レシピ表'!Q$2,'原料毎栄養価表'!$F$2:$WJ$62,3,0)),"-")</f>
        <v>-</v>
      </c>
      <c r="R43" s="27" t="str">
        <f>IF(HLOOKUP('レシピ表'!R$2,'原料毎栄養価表'!$F$2:$WJ$62,ROW(),0)*('レシピ表'!R$3/HLOOKUP('レシピ表'!R$2,'原料毎栄養価表'!$F$2:$WJ$62,3,0))&lt;&gt;0, HLOOKUP('レシピ表'!R$2,'原料毎栄養価表'!$F$2:$WJ$62,ROW(),0)*('レシピ表'!R$3/HLOOKUP('レシピ表'!R$2,'原料毎栄養価表'!$F$2:$WJ$62,3,0)),"-")</f>
        <v>-</v>
      </c>
      <c r="S43" s="27" t="str">
        <f>IF(HLOOKUP('レシピ表'!S$2,'原料毎栄養価表'!$F$2:$WJ$62,ROW(),0)*('レシピ表'!S$3/HLOOKUP('レシピ表'!S$2,'原料毎栄養価表'!$F$2:$WJ$62,3,0))&lt;&gt;0, HLOOKUP('レシピ表'!S$2,'原料毎栄養価表'!$F$2:$WJ$62,ROW(),0)*('レシピ表'!S$3/HLOOKUP('レシピ表'!S$2,'原料毎栄養価表'!$F$2:$WJ$62,3,0)),"-")</f>
        <v>-</v>
      </c>
      <c r="T43" s="27" t="str">
        <f>IF(HLOOKUP('レシピ表'!T$2,'原料毎栄養価表'!$F$2:$WJ$62,ROW(),0)*('レシピ表'!T$3/HLOOKUP('レシピ表'!T$2,'原料毎栄養価表'!$F$2:$WJ$62,3,0))&lt;&gt;0, HLOOKUP('レシピ表'!T$2,'原料毎栄養価表'!$F$2:$WJ$62,ROW(),0)*('レシピ表'!T$3/HLOOKUP('レシピ表'!T$2,'原料毎栄養価表'!$F$2:$WJ$62,3,0)),"-")</f>
        <v>-</v>
      </c>
      <c r="U43" s="27" t="str">
        <f>IF(HLOOKUP('レシピ表'!U$2,'原料毎栄養価表'!$F$2:$WJ$62,ROW(),0)*('レシピ表'!U$3/HLOOKUP('レシピ表'!U$2,'原料毎栄養価表'!$F$2:$WJ$62,3,0))&lt;&gt;0, HLOOKUP('レシピ表'!U$2,'原料毎栄養価表'!$F$2:$WJ$62,ROW(),0)*('レシピ表'!U$3/HLOOKUP('レシピ表'!U$2,'原料毎栄養価表'!$F$2:$WJ$62,3,0)),"-")</f>
        <v>-</v>
      </c>
      <c r="V43" s="27" t="str">
        <f>IF(HLOOKUP('レシピ表'!V$2,'原料毎栄養価表'!$F$2:$WJ$62,ROW(),0)*('レシピ表'!V$3/HLOOKUP('レシピ表'!V$2,'原料毎栄養価表'!$F$2:$WJ$62,3,0))&lt;&gt;0, HLOOKUP('レシピ表'!V$2,'原料毎栄養価表'!$F$2:$WJ$62,ROW(),0)*('レシピ表'!V$3/HLOOKUP('レシピ表'!V$2,'原料毎栄養価表'!$F$2:$WJ$62,3,0)),"-")</f>
        <v>-</v>
      </c>
      <c r="W43" s="27" t="str">
        <f>IF(HLOOKUP('レシピ表'!W$2,'原料毎栄養価表'!$F$2:$WJ$62,ROW(),0)*('レシピ表'!W$3/HLOOKUP('レシピ表'!W$2,'原料毎栄養価表'!$F$2:$WJ$62,3,0))&lt;&gt;0, HLOOKUP('レシピ表'!W$2,'原料毎栄養価表'!$F$2:$WJ$62,ROW(),0)*('レシピ表'!W$3/HLOOKUP('レシピ表'!W$2,'原料毎栄養価表'!$F$2:$WJ$62,3,0)),"-")</f>
        <v>-</v>
      </c>
      <c r="X43" s="27" t="str">
        <f>IF(HLOOKUP('レシピ表'!X$2,'原料毎栄養価表'!$F$2:$WJ$62,ROW(),0)*('レシピ表'!X$3/HLOOKUP('レシピ表'!X$2,'原料毎栄養価表'!$F$2:$WJ$62,3,0))&lt;&gt;0, HLOOKUP('レシピ表'!X$2,'原料毎栄養価表'!$F$2:$WJ$62,ROW(),0)*('レシピ表'!X$3/HLOOKUP('レシピ表'!X$2,'原料毎栄養価表'!$F$2:$WJ$62,3,0)),"-")</f>
        <v>-</v>
      </c>
      <c r="Y43" s="27" t="str">
        <f>IF(HLOOKUP('レシピ表'!Y$2,'原料毎栄養価表'!$F$2:$WJ$62,ROW(),0)*('レシピ表'!Y$3/HLOOKUP('レシピ表'!Y$2,'原料毎栄養価表'!$F$2:$WJ$62,3,0))&lt;&gt;0, HLOOKUP('レシピ表'!Y$2,'原料毎栄養価表'!$F$2:$WJ$62,ROW(),0)*('レシピ表'!Y$3/HLOOKUP('レシピ表'!Y$2,'原料毎栄養価表'!$F$2:$WJ$62,3,0)),"-")</f>
        <v>-</v>
      </c>
      <c r="Z43" s="27" t="str">
        <f>IF(HLOOKUP('レシピ表'!Z$2,'原料毎栄養価表'!$F$2:$WJ$62,ROW(),0)*('レシピ表'!Z$3/HLOOKUP('レシピ表'!Z$2,'原料毎栄養価表'!$F$2:$WJ$62,3,0))&lt;&gt;0, HLOOKUP('レシピ表'!Z$2,'原料毎栄養価表'!$F$2:$WJ$62,ROW(),0)*('レシピ表'!Z$3/HLOOKUP('レシピ表'!Z$2,'原料毎栄養価表'!$F$2:$WJ$62,3,0)),"-")</f>
        <v>-</v>
      </c>
      <c r="AA43" s="27" t="str">
        <f>IF(HLOOKUP('レシピ表'!AA$2,'原料毎栄養価表'!$F$2:$WJ$62,ROW(),0)*('レシピ表'!AA$3/HLOOKUP('レシピ表'!AA$2,'原料毎栄養価表'!$F$2:$WJ$62,3,0))&lt;&gt;0, HLOOKUP('レシピ表'!AA$2,'原料毎栄養価表'!$F$2:$WJ$62,ROW(),0)*('レシピ表'!AA$3/HLOOKUP('レシピ表'!AA$2,'原料毎栄養価表'!$F$2:$WJ$62,3,0)),"-")</f>
        <v>-</v>
      </c>
      <c r="AB43" s="27" t="str">
        <f>IF(HLOOKUP('レシピ表'!AB$2,'原料毎栄養価表'!$F$2:$WJ$62,ROW(),0)*('レシピ表'!AB$3/HLOOKUP('レシピ表'!AB$2,'原料毎栄養価表'!$F$2:$WJ$62,3,0))&lt;&gt;0, HLOOKUP('レシピ表'!AB$2,'原料毎栄養価表'!$F$2:$WJ$62,ROW(),0)*('レシピ表'!AB$3/HLOOKUP('レシピ表'!AB$2,'原料毎栄養価表'!$F$2:$WJ$62,3,0)),"-")</f>
        <v>-</v>
      </c>
      <c r="AC43" s="27" t="str">
        <f>IF(HLOOKUP('レシピ表'!AC$2,'原料毎栄養価表'!$F$2:$WJ$62,ROW(),0)*('レシピ表'!AC$3/HLOOKUP('レシピ表'!AC$2,'原料毎栄養価表'!$F$2:$WJ$62,3,0))&lt;&gt;0, HLOOKUP('レシピ表'!AC$2,'原料毎栄養価表'!$F$2:$WJ$62,ROW(),0)*('レシピ表'!AC$3/HLOOKUP('レシピ表'!AC$2,'原料毎栄養価表'!$F$2:$WJ$62,3,0)),"-")</f>
        <v>-</v>
      </c>
      <c r="AD43" s="27" t="str">
        <f>IF(HLOOKUP('レシピ表'!AD$2,'原料毎栄養価表'!$F$2:$WJ$62,ROW(),0)*('レシピ表'!AD$3/HLOOKUP('レシピ表'!AD$2,'原料毎栄養価表'!$F$2:$WJ$62,3,0))&lt;&gt;0, HLOOKUP('レシピ表'!AD$2,'原料毎栄養価表'!$F$2:$WJ$62,ROW(),0)*('レシピ表'!AD$3/HLOOKUP('レシピ表'!AD$2,'原料毎栄養価表'!$F$2:$WJ$62,3,0)),"-")</f>
        <v>-</v>
      </c>
      <c r="AE43" s="27" t="str">
        <f>IF(HLOOKUP('レシピ表'!AE$2,'原料毎栄養価表'!$F$2:$WJ$62,ROW(),0)*('レシピ表'!AE$3/HLOOKUP('レシピ表'!AE$2,'原料毎栄養価表'!$F$2:$WJ$62,3,0))&lt;&gt;0, HLOOKUP('レシピ表'!AE$2,'原料毎栄養価表'!$F$2:$WJ$62,ROW(),0)*('レシピ表'!AE$3/HLOOKUP('レシピ表'!AE$2,'原料毎栄養価表'!$F$2:$WJ$62,3,0)),"-")</f>
        <v>-</v>
      </c>
      <c r="AF43" s="27" t="str">
        <f>IF(HLOOKUP('レシピ表'!AF$2,'原料毎栄養価表'!$F$2:$WJ$62,ROW(),0)*('レシピ表'!AF$3/HLOOKUP('レシピ表'!AF$2,'原料毎栄養価表'!$F$2:$WJ$62,3,0))&lt;&gt;0, HLOOKUP('レシピ表'!AF$2,'原料毎栄養価表'!$F$2:$WJ$62,ROW(),0)*('レシピ表'!AF$3/HLOOKUP('レシピ表'!AF$2,'原料毎栄養価表'!$F$2:$WJ$62,3,0)),"-")</f>
        <v>-</v>
      </c>
      <c r="AG43" s="27" t="str">
        <f>IF(HLOOKUP('レシピ表'!AG$2,'原料毎栄養価表'!$F$2:$WJ$62,ROW(),0)*('レシピ表'!AG$3/HLOOKUP('レシピ表'!AG$2,'原料毎栄養価表'!$F$2:$WJ$62,3,0))&lt;&gt;0, HLOOKUP('レシピ表'!AG$2,'原料毎栄養価表'!$F$2:$WJ$62,ROW(),0)*('レシピ表'!AG$3/HLOOKUP('レシピ表'!AG$2,'原料毎栄養価表'!$F$2:$WJ$62,3,0)),"-")</f>
        <v>-</v>
      </c>
      <c r="AH43" s="27" t="str">
        <f>IF(HLOOKUP('レシピ表'!AH$2,'原料毎栄養価表'!$F$2:$WJ$62,ROW(),0)*('レシピ表'!AH$3/HLOOKUP('レシピ表'!AH$2,'原料毎栄養価表'!$F$2:$WJ$62,3,0))&lt;&gt;0, HLOOKUP('レシピ表'!AH$2,'原料毎栄養価表'!$F$2:$WJ$62,ROW(),0)*('レシピ表'!AH$3/HLOOKUP('レシピ表'!AH$2,'原料毎栄養価表'!$F$2:$WJ$62,3,0)),"-")</f>
        <v>-</v>
      </c>
      <c r="AI43" s="27" t="str">
        <f>IF(HLOOKUP('レシピ表'!AI$2,'原料毎栄養価表'!$F$2:$WJ$62,ROW(),0)*('レシピ表'!AI$3/HLOOKUP('レシピ表'!AI$2,'原料毎栄養価表'!$F$2:$WJ$62,3,0))&lt;&gt;0, HLOOKUP('レシピ表'!AI$2,'原料毎栄養価表'!$F$2:$WJ$62,ROW(),0)*('レシピ表'!AI$3/HLOOKUP('レシピ表'!AI$2,'原料毎栄養価表'!$F$2:$WJ$62,3,0)),"-")</f>
        <v>-</v>
      </c>
      <c r="AJ43" s="27" t="str">
        <f>IF(HLOOKUP('レシピ表'!AJ$2,'原料毎栄養価表'!$F$2:$WJ$62,ROW(),0)*('レシピ表'!AJ$3/HLOOKUP('レシピ表'!AJ$2,'原料毎栄養価表'!$F$2:$WJ$62,3,0))&lt;&gt;0, HLOOKUP('レシピ表'!AJ$2,'原料毎栄養価表'!$F$2:$WJ$62,ROW(),0)*('レシピ表'!AJ$3/HLOOKUP('レシピ表'!AJ$2,'原料毎栄養価表'!$F$2:$WJ$62,3,0)),"-")</f>
        <v>-</v>
      </c>
      <c r="AK43" s="27" t="str">
        <f>IF(HLOOKUP('レシピ表'!AK$2,'原料毎栄養価表'!$F$2:$WJ$62,ROW(),0)*('レシピ表'!AK$3/HLOOKUP('レシピ表'!AK$2,'原料毎栄養価表'!$F$2:$WJ$62,3,0))&lt;&gt;0, HLOOKUP('レシピ表'!AK$2,'原料毎栄養価表'!$F$2:$WJ$62,ROW(),0)*('レシピ表'!AK$3/HLOOKUP('レシピ表'!AK$2,'原料毎栄養価表'!$F$2:$WJ$62,3,0)),"-")</f>
        <v>-</v>
      </c>
      <c r="AL43" s="27" t="str">
        <f>IF(HLOOKUP('レシピ表'!AL$2,'原料毎栄養価表'!$F$2:$WJ$62,ROW(),0)*('レシピ表'!AL$3/HLOOKUP('レシピ表'!AL$2,'原料毎栄養価表'!$F$2:$WJ$62,3,0))&lt;&gt;0, HLOOKUP('レシピ表'!AL$2,'原料毎栄養価表'!$F$2:$WJ$62,ROW(),0)*('レシピ表'!AL$3/HLOOKUP('レシピ表'!AL$2,'原料毎栄養価表'!$F$2:$WJ$62,3,0)),"-")</f>
        <v>-</v>
      </c>
      <c r="AM43" s="27" t="str">
        <f>IF(HLOOKUP('レシピ表'!AM$2,'原料毎栄養価表'!$F$2:$WJ$62,ROW(),0)*('レシピ表'!AM$3/HLOOKUP('レシピ表'!AM$2,'原料毎栄養価表'!$F$2:$WJ$62,3,0))&lt;&gt;0, HLOOKUP('レシピ表'!AM$2,'原料毎栄養価表'!$F$2:$WJ$62,ROW(),0)*('レシピ表'!AM$3/HLOOKUP('レシピ表'!AM$2,'原料毎栄養価表'!$F$2:$WJ$62,3,0)),"-")</f>
        <v>-</v>
      </c>
      <c r="AN43" s="27" t="str">
        <f>IF(HLOOKUP('レシピ表'!AN$2,'原料毎栄養価表'!$F$2:$WJ$62,ROW(),0)*('レシピ表'!AN$3/HLOOKUP('レシピ表'!AN$2,'原料毎栄養価表'!$F$2:$WJ$62,3,0))&lt;&gt;0, HLOOKUP('レシピ表'!AN$2,'原料毎栄養価表'!$F$2:$WJ$62,ROW(),0)*('レシピ表'!AN$3/HLOOKUP('レシピ表'!AN$2,'原料毎栄養価表'!$F$2:$WJ$62,3,0)),"-")</f>
        <v>-</v>
      </c>
      <c r="AO43" s="27" t="str">
        <f>IF(HLOOKUP('レシピ表'!AO$2,'原料毎栄養価表'!$F$2:$WJ$62,ROW(),0)*('レシピ表'!AO$3/HLOOKUP('レシピ表'!AO$2,'原料毎栄養価表'!$F$2:$WJ$62,3,0))&lt;&gt;0, HLOOKUP('レシピ表'!AO$2,'原料毎栄養価表'!$F$2:$WJ$62,ROW(),0)*('レシピ表'!AO$3/HLOOKUP('レシピ表'!AO$2,'原料毎栄養価表'!$F$2:$WJ$62,3,0)),"-")</f>
        <v>-</v>
      </c>
      <c r="AP43" s="27" t="str">
        <f>IF(HLOOKUP('レシピ表'!AP$2,'原料毎栄養価表'!$F$2:$WJ$62,ROW(),0)*('レシピ表'!AP$3/HLOOKUP('レシピ表'!AP$2,'原料毎栄養価表'!$F$2:$WJ$62,3,0))&lt;&gt;0, HLOOKUP('レシピ表'!AP$2,'原料毎栄養価表'!$F$2:$WJ$62,ROW(),0)*('レシピ表'!AP$3/HLOOKUP('レシピ表'!AP$2,'原料毎栄養価表'!$F$2:$WJ$62,3,0)),"-")</f>
        <v>-</v>
      </c>
      <c r="AQ43" s="27" t="str">
        <f>IF(HLOOKUP('レシピ表'!AQ$2,'原料毎栄養価表'!$F$2:$WJ$62,ROW(),0)*('レシピ表'!AQ$3/HLOOKUP('レシピ表'!AQ$2,'原料毎栄養価表'!$F$2:$WJ$62,3,0))&lt;&gt;0, HLOOKUP('レシピ表'!AQ$2,'原料毎栄養価表'!$F$2:$WJ$62,ROW(),0)*('レシピ表'!AQ$3/HLOOKUP('レシピ表'!AQ$2,'原料毎栄養価表'!$F$2:$WJ$62,3,0)),"-")</f>
        <v>-</v>
      </c>
      <c r="AR43" s="27" t="str">
        <f>IF(HLOOKUP('レシピ表'!AR$2,'原料毎栄養価表'!$F$2:$WJ$62,ROW(),0)*('レシピ表'!AR$3/HLOOKUP('レシピ表'!AR$2,'原料毎栄養価表'!$F$2:$WJ$62,3,0))&lt;&gt;0, HLOOKUP('レシピ表'!AR$2,'原料毎栄養価表'!$F$2:$WJ$62,ROW(),0)*('レシピ表'!AR$3/HLOOKUP('レシピ表'!AR$2,'原料毎栄養価表'!$F$2:$WJ$62,3,0)),"-")</f>
        <v>-</v>
      </c>
      <c r="AS43" s="27" t="str">
        <f>IF(HLOOKUP('レシピ表'!AS$2,'原料毎栄養価表'!$F$2:$WJ$62,ROW(),0)*('レシピ表'!AS$3/HLOOKUP('レシピ表'!AS$2,'原料毎栄養価表'!$F$2:$WJ$62,3,0))&lt;&gt;0, HLOOKUP('レシピ表'!AS$2,'原料毎栄養価表'!$F$2:$WJ$62,ROW(),0)*('レシピ表'!AS$3/HLOOKUP('レシピ表'!AS$2,'原料毎栄養価表'!$F$2:$WJ$62,3,0)),"-")</f>
        <v>-</v>
      </c>
      <c r="AT43" s="27" t="str">
        <f>IF(HLOOKUP('レシピ表'!AT$2,'原料毎栄養価表'!$F$2:$WJ$62,ROW(),0)*('レシピ表'!AT$3/HLOOKUP('レシピ表'!AT$2,'原料毎栄養価表'!$F$2:$WJ$62,3,0))&lt;&gt;0, HLOOKUP('レシピ表'!AT$2,'原料毎栄養価表'!$F$2:$WJ$62,ROW(),0)*('レシピ表'!AT$3/HLOOKUP('レシピ表'!AT$2,'原料毎栄養価表'!$F$2:$WJ$62,3,0)),"-")</f>
        <v>-</v>
      </c>
    </row>
    <row r="44" ht="13.5" customHeight="1">
      <c r="A44" s="1"/>
      <c r="B44" s="16" t="s">
        <v>172</v>
      </c>
      <c r="C44" s="16" t="s">
        <v>173</v>
      </c>
      <c r="D44" s="16" t="s">
        <v>174</v>
      </c>
      <c r="E44" s="16" t="s">
        <v>103</v>
      </c>
      <c r="F44" s="27">
        <f>SUM('レシピ表'!I44:ZP44)</f>
        <v>11.3558</v>
      </c>
      <c r="G44" s="30">
        <v>100.0</v>
      </c>
      <c r="H44" s="31">
        <f>IFERROR('レシピ表'!$F44/HLOOKUP('レシピ表'!H$1,'必要栄養価表'!$F$4:$X$62,ROW()-1,0)*100,"-")</f>
        <v>113.558</v>
      </c>
      <c r="I44" s="27" t="str">
        <f>IF(HLOOKUP('レシピ表'!I$2,'原料毎栄養価表'!$F$2:$WJ$62,ROW(),0)*('レシピ表'!I$3/HLOOKUP('レシピ表'!I$2,'原料毎栄養価表'!$F$2:$WJ$62,3,0))&lt;&gt;0, HLOOKUP('レシピ表'!I$2,'原料毎栄養価表'!$F$2:$WJ$62,ROW(),0)*('レシピ表'!I$3/HLOOKUP('レシピ表'!I$2,'原料毎栄養価表'!$F$2:$WJ$62,3,0)),"-")</f>
        <v>-</v>
      </c>
      <c r="J44" s="27">
        <f>IF(HLOOKUP('レシピ表'!J$2,'原料毎栄養価表'!$F$2:$WJ$62,ROW(),0)*('レシピ表'!J$3/HLOOKUP('レシピ表'!J$2,'原料毎栄養価表'!$F$2:$WJ$62,3,0))&lt;&gt;0, HLOOKUP('レシピ表'!J$2,'原料毎栄養価表'!$F$2:$WJ$62,ROW(),0)*('レシピ表'!J$3/HLOOKUP('レシピ表'!J$2,'原料毎栄養価表'!$F$2:$WJ$62,3,0)),"-")</f>
        <v>4</v>
      </c>
      <c r="K44" s="27">
        <f>IF(HLOOKUP('レシピ表'!K$2,'原料毎栄養価表'!$F$2:$WJ$62,ROW(),0)*('レシピ表'!K$3/HLOOKUP('レシピ表'!K$2,'原料毎栄養価表'!$F$2:$WJ$62,3,0))&lt;&gt;0, HLOOKUP('レシピ表'!K$2,'原料毎栄養価表'!$F$2:$WJ$62,ROW(),0)*('レシピ表'!K$3/HLOOKUP('レシピ表'!K$2,'原料毎栄養価表'!$F$2:$WJ$62,3,0)),"-")</f>
        <v>0.32</v>
      </c>
      <c r="L44" s="27">
        <f>IF(HLOOKUP('レシピ表'!L$2,'原料毎栄養価表'!$F$2:$WJ$62,ROW(),0)*('レシピ表'!L$3/HLOOKUP('レシピ表'!L$2,'原料毎栄養価表'!$F$2:$WJ$62,3,0))&lt;&gt;0, HLOOKUP('レシピ表'!L$2,'原料毎栄養価表'!$F$2:$WJ$62,ROW(),0)*('レシピ表'!L$3/HLOOKUP('レシピ表'!L$2,'原料毎栄養価表'!$F$2:$WJ$62,3,0)),"-")</f>
        <v>0.0008</v>
      </c>
      <c r="M44" s="27" t="str">
        <f>IF(HLOOKUP('レシピ表'!M$2,'原料毎栄養価表'!$F$2:$WJ$62,ROW(),0)*('レシピ表'!M$3/HLOOKUP('レシピ表'!M$2,'原料毎栄養価表'!$F$2:$WJ$62,3,0))&lt;&gt;0, HLOOKUP('レシピ表'!M$2,'原料毎栄養価表'!$F$2:$WJ$62,ROW(),0)*('レシピ表'!M$3/HLOOKUP('レシピ表'!M$2,'原料毎栄養価表'!$F$2:$WJ$62,3,0)),"-")</f>
        <v>-</v>
      </c>
      <c r="N44" s="27">
        <f>IF(HLOOKUP('レシピ表'!N$2,'原料毎栄養価表'!$F$2:$WJ$62,ROW(),0)*('レシピ表'!N$3/HLOOKUP('レシピ表'!N$2,'原料毎栄養価表'!$F$2:$WJ$62,3,0))&lt;&gt;0, HLOOKUP('レシピ表'!N$2,'原料毎栄養価表'!$F$2:$WJ$62,ROW(),0)*('レシピ表'!N$3/HLOOKUP('レシピ表'!N$2,'原料毎栄養価表'!$F$2:$WJ$62,3,0)),"-")</f>
        <v>0.885</v>
      </c>
      <c r="O44" s="27" t="str">
        <f>IF(HLOOKUP('レシピ表'!O$2,'原料毎栄養価表'!$F$2:$WJ$62,ROW(),0)*('レシピ表'!O$3/HLOOKUP('レシピ表'!O$2,'原料毎栄養価表'!$F$2:$WJ$62,3,0))&lt;&gt;0, HLOOKUP('レシピ表'!O$2,'原料毎栄養価表'!$F$2:$WJ$62,ROW(),0)*('レシピ表'!O$3/HLOOKUP('レシピ表'!O$2,'原料毎栄養価表'!$F$2:$WJ$62,3,0)),"-")</f>
        <v>-</v>
      </c>
      <c r="P44" s="27" t="str">
        <f>IF(HLOOKUP('レシピ表'!P$2,'原料毎栄養価表'!$F$2:$WJ$62,ROW(),0)*('レシピ表'!P$3/HLOOKUP('レシピ表'!P$2,'原料毎栄養価表'!$F$2:$WJ$62,3,0))&lt;&gt;0, HLOOKUP('レシピ表'!P$2,'原料毎栄養価表'!$F$2:$WJ$62,ROW(),0)*('レシピ表'!P$3/HLOOKUP('レシピ表'!P$2,'原料毎栄養価表'!$F$2:$WJ$62,3,0)),"-")</f>
        <v>-</v>
      </c>
      <c r="Q44" s="27">
        <f>IF(HLOOKUP('レシピ表'!Q$2,'原料毎栄養価表'!$F$2:$WJ$62,ROW(),0)*('レシピ表'!Q$3/HLOOKUP('レシピ表'!Q$2,'原料毎栄養価表'!$F$2:$WJ$62,3,0))&lt;&gt;0, HLOOKUP('レシピ表'!Q$2,'原料毎栄養価表'!$F$2:$WJ$62,ROW(),0)*('レシピ表'!Q$3/HLOOKUP('レシピ表'!Q$2,'原料毎栄養価表'!$F$2:$WJ$62,3,0)),"-")</f>
        <v>0.21</v>
      </c>
      <c r="R44" s="27" t="str">
        <f>IF(HLOOKUP('レシピ表'!R$2,'原料毎栄養価表'!$F$2:$WJ$62,ROW(),0)*('レシピ表'!R$3/HLOOKUP('レシピ表'!R$2,'原料毎栄養価表'!$F$2:$WJ$62,3,0))&lt;&gt;0, HLOOKUP('レシピ表'!R$2,'原料毎栄養価表'!$F$2:$WJ$62,ROW(),0)*('レシピ表'!R$3/HLOOKUP('レシピ表'!R$2,'原料毎栄養価表'!$F$2:$WJ$62,3,0)),"-")</f>
        <v>-</v>
      </c>
      <c r="S44" s="27" t="str">
        <f>IF(HLOOKUP('レシピ表'!S$2,'原料毎栄養価表'!$F$2:$WJ$62,ROW(),0)*('レシピ表'!S$3/HLOOKUP('レシピ表'!S$2,'原料毎栄養価表'!$F$2:$WJ$62,3,0))&lt;&gt;0, HLOOKUP('レシピ表'!S$2,'原料毎栄養価表'!$F$2:$WJ$62,ROW(),0)*('レシピ表'!S$3/HLOOKUP('レシピ表'!S$2,'原料毎栄養価表'!$F$2:$WJ$62,3,0)),"-")</f>
        <v>-</v>
      </c>
      <c r="T44" s="27" t="str">
        <f>IF(HLOOKUP('レシピ表'!T$2,'原料毎栄養価表'!$F$2:$WJ$62,ROW(),0)*('レシピ表'!T$3/HLOOKUP('レシピ表'!T$2,'原料毎栄養価表'!$F$2:$WJ$62,3,0))&lt;&gt;0, HLOOKUP('レシピ表'!T$2,'原料毎栄養価表'!$F$2:$WJ$62,ROW(),0)*('レシピ表'!T$3/HLOOKUP('レシピ表'!T$2,'原料毎栄養価表'!$F$2:$WJ$62,3,0)),"-")</f>
        <v>-</v>
      </c>
      <c r="U44" s="27" t="str">
        <f>IF(HLOOKUP('レシピ表'!U$2,'原料毎栄養価表'!$F$2:$WJ$62,ROW(),0)*('レシピ表'!U$3/HLOOKUP('レシピ表'!U$2,'原料毎栄養価表'!$F$2:$WJ$62,3,0))&lt;&gt;0, HLOOKUP('レシピ表'!U$2,'原料毎栄養価表'!$F$2:$WJ$62,ROW(),0)*('レシピ表'!U$3/HLOOKUP('レシピ表'!U$2,'原料毎栄養価表'!$F$2:$WJ$62,3,0)),"-")</f>
        <v>-</v>
      </c>
      <c r="V44" s="27">
        <f>IF(HLOOKUP('レシピ表'!V$2,'原料毎栄養価表'!$F$2:$WJ$62,ROW(),0)*('レシピ表'!V$3/HLOOKUP('レシピ表'!V$2,'原料毎栄養価表'!$F$2:$WJ$62,3,0))&lt;&gt;0, HLOOKUP('レシピ表'!V$2,'原料毎栄養価表'!$F$2:$WJ$62,ROW(),0)*('レシピ表'!V$3/HLOOKUP('レシピ表'!V$2,'原料毎栄養価表'!$F$2:$WJ$62,3,0)),"-")</f>
        <v>3</v>
      </c>
      <c r="W44" s="27">
        <f>IF(HLOOKUP('レシピ表'!W$2,'原料毎栄養価表'!$F$2:$WJ$62,ROW(),0)*('レシピ表'!W$3/HLOOKUP('レシピ表'!W$2,'原料毎栄養価表'!$F$2:$WJ$62,3,0))&lt;&gt;0, HLOOKUP('レシピ表'!W$2,'原料毎栄養価表'!$F$2:$WJ$62,ROW(),0)*('レシピ表'!W$3/HLOOKUP('レシピ表'!W$2,'原料毎栄養価表'!$F$2:$WJ$62,3,0)),"-")</f>
        <v>2.94</v>
      </c>
      <c r="X44" s="27" t="str">
        <f>IF(HLOOKUP('レシピ表'!X$2,'原料毎栄養価表'!$F$2:$WJ$62,ROW(),0)*('レシピ表'!X$3/HLOOKUP('レシピ表'!X$2,'原料毎栄養価表'!$F$2:$WJ$62,3,0))&lt;&gt;0, HLOOKUP('レシピ表'!X$2,'原料毎栄養価表'!$F$2:$WJ$62,ROW(),0)*('レシピ表'!X$3/HLOOKUP('レシピ表'!X$2,'原料毎栄養価表'!$F$2:$WJ$62,3,0)),"-")</f>
        <v>-</v>
      </c>
      <c r="Y44" s="27" t="str">
        <f>IF(HLOOKUP('レシピ表'!Y$2,'原料毎栄養価表'!$F$2:$WJ$62,ROW(),0)*('レシピ表'!Y$3/HLOOKUP('レシピ表'!Y$2,'原料毎栄養価表'!$F$2:$WJ$62,3,0))&lt;&gt;0, HLOOKUP('レシピ表'!Y$2,'原料毎栄養価表'!$F$2:$WJ$62,ROW(),0)*('レシピ表'!Y$3/HLOOKUP('レシピ表'!Y$2,'原料毎栄養価表'!$F$2:$WJ$62,3,0)),"-")</f>
        <v>-</v>
      </c>
      <c r="Z44" s="27" t="str">
        <f>IF(HLOOKUP('レシピ表'!Z$2,'原料毎栄養価表'!$F$2:$WJ$62,ROW(),0)*('レシピ表'!Z$3/HLOOKUP('レシピ表'!Z$2,'原料毎栄養価表'!$F$2:$WJ$62,3,0))&lt;&gt;0, HLOOKUP('レシピ表'!Z$2,'原料毎栄養価表'!$F$2:$WJ$62,ROW(),0)*('レシピ表'!Z$3/HLOOKUP('レシピ表'!Z$2,'原料毎栄養価表'!$F$2:$WJ$62,3,0)),"-")</f>
        <v>-</v>
      </c>
      <c r="AA44" s="27" t="str">
        <f>IF(HLOOKUP('レシピ表'!AA$2,'原料毎栄養価表'!$F$2:$WJ$62,ROW(),0)*('レシピ表'!AA$3/HLOOKUP('レシピ表'!AA$2,'原料毎栄養価表'!$F$2:$WJ$62,3,0))&lt;&gt;0, HLOOKUP('レシピ表'!AA$2,'原料毎栄養価表'!$F$2:$WJ$62,ROW(),0)*('レシピ表'!AA$3/HLOOKUP('レシピ表'!AA$2,'原料毎栄養価表'!$F$2:$WJ$62,3,0)),"-")</f>
        <v>-</v>
      </c>
      <c r="AB44" s="27" t="str">
        <f>IF(HLOOKUP('レシピ表'!AB$2,'原料毎栄養価表'!$F$2:$WJ$62,ROW(),0)*('レシピ表'!AB$3/HLOOKUP('レシピ表'!AB$2,'原料毎栄養価表'!$F$2:$WJ$62,3,0))&lt;&gt;0, HLOOKUP('レシピ表'!AB$2,'原料毎栄養価表'!$F$2:$WJ$62,ROW(),0)*('レシピ表'!AB$3/HLOOKUP('レシピ表'!AB$2,'原料毎栄養価表'!$F$2:$WJ$62,3,0)),"-")</f>
        <v>-</v>
      </c>
      <c r="AC44" s="27" t="str">
        <f>IF(HLOOKUP('レシピ表'!AC$2,'原料毎栄養価表'!$F$2:$WJ$62,ROW(),0)*('レシピ表'!AC$3/HLOOKUP('レシピ表'!AC$2,'原料毎栄養価表'!$F$2:$WJ$62,3,0))&lt;&gt;0, HLOOKUP('レシピ表'!AC$2,'原料毎栄養価表'!$F$2:$WJ$62,ROW(),0)*('レシピ表'!AC$3/HLOOKUP('レシピ表'!AC$2,'原料毎栄養価表'!$F$2:$WJ$62,3,0)),"-")</f>
        <v>-</v>
      </c>
      <c r="AD44" s="27" t="str">
        <f>IF(HLOOKUP('レシピ表'!AD$2,'原料毎栄養価表'!$F$2:$WJ$62,ROW(),0)*('レシピ表'!AD$3/HLOOKUP('レシピ表'!AD$2,'原料毎栄養価表'!$F$2:$WJ$62,3,0))&lt;&gt;0, HLOOKUP('レシピ表'!AD$2,'原料毎栄養価表'!$F$2:$WJ$62,ROW(),0)*('レシピ表'!AD$3/HLOOKUP('レシピ表'!AD$2,'原料毎栄養価表'!$F$2:$WJ$62,3,0)),"-")</f>
        <v>-</v>
      </c>
      <c r="AE44" s="27" t="str">
        <f>IF(HLOOKUP('レシピ表'!AE$2,'原料毎栄養価表'!$F$2:$WJ$62,ROW(),0)*('レシピ表'!AE$3/HLOOKUP('レシピ表'!AE$2,'原料毎栄養価表'!$F$2:$WJ$62,3,0))&lt;&gt;0, HLOOKUP('レシピ表'!AE$2,'原料毎栄養価表'!$F$2:$WJ$62,ROW(),0)*('レシピ表'!AE$3/HLOOKUP('レシピ表'!AE$2,'原料毎栄養価表'!$F$2:$WJ$62,3,0)),"-")</f>
        <v>-</v>
      </c>
      <c r="AF44" s="27" t="str">
        <f>IF(HLOOKUP('レシピ表'!AF$2,'原料毎栄養価表'!$F$2:$WJ$62,ROW(),0)*('レシピ表'!AF$3/HLOOKUP('レシピ表'!AF$2,'原料毎栄養価表'!$F$2:$WJ$62,3,0))&lt;&gt;0, HLOOKUP('レシピ表'!AF$2,'原料毎栄養価表'!$F$2:$WJ$62,ROW(),0)*('レシピ表'!AF$3/HLOOKUP('レシピ表'!AF$2,'原料毎栄養価表'!$F$2:$WJ$62,3,0)),"-")</f>
        <v>-</v>
      </c>
      <c r="AG44" s="27" t="str">
        <f>IF(HLOOKUP('レシピ表'!AG$2,'原料毎栄養価表'!$F$2:$WJ$62,ROW(),0)*('レシピ表'!AG$3/HLOOKUP('レシピ表'!AG$2,'原料毎栄養価表'!$F$2:$WJ$62,3,0))&lt;&gt;0, HLOOKUP('レシピ表'!AG$2,'原料毎栄養価表'!$F$2:$WJ$62,ROW(),0)*('レシピ表'!AG$3/HLOOKUP('レシピ表'!AG$2,'原料毎栄養価表'!$F$2:$WJ$62,3,0)),"-")</f>
        <v>-</v>
      </c>
      <c r="AH44" s="27" t="str">
        <f>IF(HLOOKUP('レシピ表'!AH$2,'原料毎栄養価表'!$F$2:$WJ$62,ROW(),0)*('レシピ表'!AH$3/HLOOKUP('レシピ表'!AH$2,'原料毎栄養価表'!$F$2:$WJ$62,3,0))&lt;&gt;0, HLOOKUP('レシピ表'!AH$2,'原料毎栄養価表'!$F$2:$WJ$62,ROW(),0)*('レシピ表'!AH$3/HLOOKUP('レシピ表'!AH$2,'原料毎栄養価表'!$F$2:$WJ$62,3,0)),"-")</f>
        <v>-</v>
      </c>
      <c r="AI44" s="27" t="str">
        <f>IF(HLOOKUP('レシピ表'!AI$2,'原料毎栄養価表'!$F$2:$WJ$62,ROW(),0)*('レシピ表'!AI$3/HLOOKUP('レシピ表'!AI$2,'原料毎栄養価表'!$F$2:$WJ$62,3,0))&lt;&gt;0, HLOOKUP('レシピ表'!AI$2,'原料毎栄養価表'!$F$2:$WJ$62,ROW(),0)*('レシピ表'!AI$3/HLOOKUP('レシピ表'!AI$2,'原料毎栄養価表'!$F$2:$WJ$62,3,0)),"-")</f>
        <v>-</v>
      </c>
      <c r="AJ44" s="27" t="str">
        <f>IF(HLOOKUP('レシピ表'!AJ$2,'原料毎栄養価表'!$F$2:$WJ$62,ROW(),0)*('レシピ表'!AJ$3/HLOOKUP('レシピ表'!AJ$2,'原料毎栄養価表'!$F$2:$WJ$62,3,0))&lt;&gt;0, HLOOKUP('レシピ表'!AJ$2,'原料毎栄養価表'!$F$2:$WJ$62,ROW(),0)*('レシピ表'!AJ$3/HLOOKUP('レシピ表'!AJ$2,'原料毎栄養価表'!$F$2:$WJ$62,3,0)),"-")</f>
        <v>-</v>
      </c>
      <c r="AK44" s="27" t="str">
        <f>IF(HLOOKUP('レシピ表'!AK$2,'原料毎栄養価表'!$F$2:$WJ$62,ROW(),0)*('レシピ表'!AK$3/HLOOKUP('レシピ表'!AK$2,'原料毎栄養価表'!$F$2:$WJ$62,3,0))&lt;&gt;0, HLOOKUP('レシピ表'!AK$2,'原料毎栄養価表'!$F$2:$WJ$62,ROW(),0)*('レシピ表'!AK$3/HLOOKUP('レシピ表'!AK$2,'原料毎栄養価表'!$F$2:$WJ$62,3,0)),"-")</f>
        <v>-</v>
      </c>
      <c r="AL44" s="27" t="str">
        <f>IF(HLOOKUP('レシピ表'!AL$2,'原料毎栄養価表'!$F$2:$WJ$62,ROW(),0)*('レシピ表'!AL$3/HLOOKUP('レシピ表'!AL$2,'原料毎栄養価表'!$F$2:$WJ$62,3,0))&lt;&gt;0, HLOOKUP('レシピ表'!AL$2,'原料毎栄養価表'!$F$2:$WJ$62,ROW(),0)*('レシピ表'!AL$3/HLOOKUP('レシピ表'!AL$2,'原料毎栄養価表'!$F$2:$WJ$62,3,0)),"-")</f>
        <v>-</v>
      </c>
      <c r="AM44" s="27" t="str">
        <f>IF(HLOOKUP('レシピ表'!AM$2,'原料毎栄養価表'!$F$2:$WJ$62,ROW(),0)*('レシピ表'!AM$3/HLOOKUP('レシピ表'!AM$2,'原料毎栄養価表'!$F$2:$WJ$62,3,0))&lt;&gt;0, HLOOKUP('レシピ表'!AM$2,'原料毎栄養価表'!$F$2:$WJ$62,ROW(),0)*('レシピ表'!AM$3/HLOOKUP('レシピ表'!AM$2,'原料毎栄養価表'!$F$2:$WJ$62,3,0)),"-")</f>
        <v>-</v>
      </c>
      <c r="AN44" s="27" t="str">
        <f>IF(HLOOKUP('レシピ表'!AN$2,'原料毎栄養価表'!$F$2:$WJ$62,ROW(),0)*('レシピ表'!AN$3/HLOOKUP('レシピ表'!AN$2,'原料毎栄養価表'!$F$2:$WJ$62,3,0))&lt;&gt;0, HLOOKUP('レシピ表'!AN$2,'原料毎栄養価表'!$F$2:$WJ$62,ROW(),0)*('レシピ表'!AN$3/HLOOKUP('レシピ表'!AN$2,'原料毎栄養価表'!$F$2:$WJ$62,3,0)),"-")</f>
        <v>-</v>
      </c>
      <c r="AO44" s="27" t="str">
        <f>IF(HLOOKUP('レシピ表'!AO$2,'原料毎栄養価表'!$F$2:$WJ$62,ROW(),0)*('レシピ表'!AO$3/HLOOKUP('レシピ表'!AO$2,'原料毎栄養価表'!$F$2:$WJ$62,3,0))&lt;&gt;0, HLOOKUP('レシピ表'!AO$2,'原料毎栄養価表'!$F$2:$WJ$62,ROW(),0)*('レシピ表'!AO$3/HLOOKUP('レシピ表'!AO$2,'原料毎栄養価表'!$F$2:$WJ$62,3,0)),"-")</f>
        <v>-</v>
      </c>
      <c r="AP44" s="27" t="str">
        <f>IF(HLOOKUP('レシピ表'!AP$2,'原料毎栄養価表'!$F$2:$WJ$62,ROW(),0)*('レシピ表'!AP$3/HLOOKUP('レシピ表'!AP$2,'原料毎栄養価表'!$F$2:$WJ$62,3,0))&lt;&gt;0, HLOOKUP('レシピ表'!AP$2,'原料毎栄養価表'!$F$2:$WJ$62,ROW(),0)*('レシピ表'!AP$3/HLOOKUP('レシピ表'!AP$2,'原料毎栄養価表'!$F$2:$WJ$62,3,0)),"-")</f>
        <v>-</v>
      </c>
      <c r="AQ44" s="27" t="str">
        <f>IF(HLOOKUP('レシピ表'!AQ$2,'原料毎栄養価表'!$F$2:$WJ$62,ROW(),0)*('レシピ表'!AQ$3/HLOOKUP('レシピ表'!AQ$2,'原料毎栄養価表'!$F$2:$WJ$62,3,0))&lt;&gt;0, HLOOKUP('レシピ表'!AQ$2,'原料毎栄養価表'!$F$2:$WJ$62,ROW(),0)*('レシピ表'!AQ$3/HLOOKUP('レシピ表'!AQ$2,'原料毎栄養価表'!$F$2:$WJ$62,3,0)),"-")</f>
        <v>-</v>
      </c>
      <c r="AR44" s="27" t="str">
        <f>IF(HLOOKUP('レシピ表'!AR$2,'原料毎栄養価表'!$F$2:$WJ$62,ROW(),0)*('レシピ表'!AR$3/HLOOKUP('レシピ表'!AR$2,'原料毎栄養価表'!$F$2:$WJ$62,3,0))&lt;&gt;0, HLOOKUP('レシピ表'!AR$2,'原料毎栄養価表'!$F$2:$WJ$62,ROW(),0)*('レシピ表'!AR$3/HLOOKUP('レシピ表'!AR$2,'原料毎栄養価表'!$F$2:$WJ$62,3,0)),"-")</f>
        <v>-</v>
      </c>
      <c r="AS44" s="27" t="str">
        <f>IF(HLOOKUP('レシピ表'!AS$2,'原料毎栄養価表'!$F$2:$WJ$62,ROW(),0)*('レシピ表'!AS$3/HLOOKUP('レシピ表'!AS$2,'原料毎栄養価表'!$F$2:$WJ$62,3,0))&lt;&gt;0, HLOOKUP('レシピ表'!AS$2,'原料毎栄養価表'!$F$2:$WJ$62,ROW(),0)*('レシピ表'!AS$3/HLOOKUP('レシピ表'!AS$2,'原料毎栄養価表'!$F$2:$WJ$62,3,0)),"-")</f>
        <v>-</v>
      </c>
      <c r="AT44" s="27" t="str">
        <f>IF(HLOOKUP('レシピ表'!AT$2,'原料毎栄養価表'!$F$2:$WJ$62,ROW(),0)*('レシピ表'!AT$3/HLOOKUP('レシピ表'!AT$2,'原料毎栄養価表'!$F$2:$WJ$62,3,0))&lt;&gt;0, HLOOKUP('レシピ表'!AT$2,'原料毎栄養価表'!$F$2:$WJ$62,ROW(),0)*('レシピ表'!AT$3/HLOOKUP('レシピ表'!AT$2,'原料毎栄養価表'!$F$2:$WJ$62,3,0)),"-")</f>
        <v>-</v>
      </c>
    </row>
    <row r="45" ht="13.5" customHeight="1">
      <c r="A45" s="1"/>
      <c r="B45" s="13" t="s">
        <v>175</v>
      </c>
      <c r="C45" s="13" t="s">
        <v>176</v>
      </c>
      <c r="D45" s="13" t="s">
        <v>177</v>
      </c>
      <c r="E45" s="13" t="s">
        <v>178</v>
      </c>
      <c r="F45" s="27">
        <f>SUM('レシピ表'!I45:ZP45)</f>
        <v>1031.185</v>
      </c>
      <c r="G45" s="30">
        <v>100.0</v>
      </c>
      <c r="H45" s="31">
        <f>IFERROR('レシピ表'!$F45/HLOOKUP('レシピ表'!H$1,'必要栄養価表'!$F$4:$X$62,ROW()-1,0)*100,"-")</f>
        <v>121.3158824</v>
      </c>
      <c r="I45" s="27" t="str">
        <f>IF(HLOOKUP('レシピ表'!I$2,'原料毎栄養価表'!$F$2:$WJ$62,ROW(),0)*('レシピ表'!I$3/HLOOKUP('レシピ表'!I$2,'原料毎栄養価表'!$F$2:$WJ$62,3,0))&lt;&gt;0, HLOOKUP('レシピ表'!I$2,'原料毎栄養価表'!$F$2:$WJ$62,ROW(),0)*('レシピ表'!I$3/HLOOKUP('レシピ表'!I$2,'原料毎栄養価表'!$F$2:$WJ$62,3,0)),"-")</f>
        <v>-</v>
      </c>
      <c r="J45" s="27">
        <f>IF(HLOOKUP('レシピ表'!J$2,'原料毎栄養価表'!$F$2:$WJ$62,ROW(),0)*('レシピ表'!J$3/HLOOKUP('レシピ表'!J$2,'原料毎栄養価表'!$F$2:$WJ$62,3,0))&lt;&gt;0, HLOOKUP('レシピ表'!J$2,'原料毎栄養価表'!$F$2:$WJ$62,ROW(),0)*('レシピ表'!J$3/HLOOKUP('レシピ表'!J$2,'原料毎栄養価表'!$F$2:$WJ$62,3,0)),"-")</f>
        <v>1</v>
      </c>
      <c r="K45" s="27">
        <f>IF(HLOOKUP('レシピ表'!K$2,'原料毎栄養価表'!$F$2:$WJ$62,ROW(),0)*('レシピ表'!K$3/HLOOKUP('レシピ表'!K$2,'原料毎栄養価表'!$F$2:$WJ$62,3,0))&lt;&gt;0, HLOOKUP('レシピ表'!K$2,'原料毎栄養価表'!$F$2:$WJ$62,ROW(),0)*('レシピ表'!K$3/HLOOKUP('レシピ表'!K$2,'原料毎栄養価表'!$F$2:$WJ$62,3,0)),"-")</f>
        <v>110</v>
      </c>
      <c r="L45" s="27">
        <f>IF(HLOOKUP('レシピ表'!L$2,'原料毎栄養価表'!$F$2:$WJ$62,ROW(),0)*('レシピ表'!L$3/HLOOKUP('レシピ表'!L$2,'原料毎栄養価表'!$F$2:$WJ$62,3,0))&lt;&gt;0, HLOOKUP('レシピ表'!L$2,'原料毎栄養価表'!$F$2:$WJ$62,ROW(),0)*('レシピ表'!L$3/HLOOKUP('レシピ表'!L$2,'原料毎栄養価表'!$F$2:$WJ$62,3,0)),"-")</f>
        <v>0.095</v>
      </c>
      <c r="M45" s="27" t="str">
        <f>IF(HLOOKUP('レシピ表'!M$2,'原料毎栄養価表'!$F$2:$WJ$62,ROW(),0)*('レシピ表'!M$3/HLOOKUP('レシピ表'!M$2,'原料毎栄養価表'!$F$2:$WJ$62,3,0))&lt;&gt;0, HLOOKUP('レシピ表'!M$2,'原料毎栄養価表'!$F$2:$WJ$62,ROW(),0)*('レシピ表'!M$3/HLOOKUP('レシピ表'!M$2,'原料毎栄養価表'!$F$2:$WJ$62,3,0)),"-")</f>
        <v>-</v>
      </c>
      <c r="N45" s="27" t="str">
        <f>IF(HLOOKUP('レシピ表'!N$2,'原料毎栄養価表'!$F$2:$WJ$62,ROW(),0)*('レシピ表'!N$3/HLOOKUP('レシピ表'!N$2,'原料毎栄養価表'!$F$2:$WJ$62,3,0))&lt;&gt;0, HLOOKUP('レシピ表'!N$2,'原料毎栄養価表'!$F$2:$WJ$62,ROW(),0)*('レシピ表'!N$3/HLOOKUP('レシピ表'!N$2,'原料毎栄養価表'!$F$2:$WJ$62,3,0)),"-")</f>
        <v>-</v>
      </c>
      <c r="O45" s="27" t="str">
        <f>IF(HLOOKUP('レシピ表'!O$2,'原料毎栄養価表'!$F$2:$WJ$62,ROW(),0)*('レシピ表'!O$3/HLOOKUP('レシピ表'!O$2,'原料毎栄養価表'!$F$2:$WJ$62,3,0))&lt;&gt;0, HLOOKUP('レシピ表'!O$2,'原料毎栄養価表'!$F$2:$WJ$62,ROW(),0)*('レシピ表'!O$3/HLOOKUP('レシピ表'!O$2,'原料毎栄養価表'!$F$2:$WJ$62,3,0)),"-")</f>
        <v>-</v>
      </c>
      <c r="P45" s="27" t="str">
        <f>IF(HLOOKUP('レシピ表'!P$2,'原料毎栄養価表'!$F$2:$WJ$62,ROW(),0)*('レシピ表'!P$3/HLOOKUP('レシピ表'!P$2,'原料毎栄養価表'!$F$2:$WJ$62,3,0))&lt;&gt;0, HLOOKUP('レシピ表'!P$2,'原料毎栄養価表'!$F$2:$WJ$62,ROW(),0)*('レシピ表'!P$3/HLOOKUP('レシピ表'!P$2,'原料毎栄養価表'!$F$2:$WJ$62,3,0)),"-")</f>
        <v>-</v>
      </c>
      <c r="Q45" s="27">
        <f>IF(HLOOKUP('レシピ表'!Q$2,'原料毎栄養価表'!$F$2:$WJ$62,ROW(),0)*('レシピ表'!Q$3/HLOOKUP('レシピ表'!Q$2,'原料毎栄養価表'!$F$2:$WJ$62,3,0))&lt;&gt;0, HLOOKUP('レシピ表'!Q$2,'原料毎栄養価表'!$F$2:$WJ$62,ROW(),0)*('レシピ表'!Q$3/HLOOKUP('レシピ表'!Q$2,'原料毎栄養価表'!$F$2:$WJ$62,3,0)),"-")</f>
        <v>0.09</v>
      </c>
      <c r="R45" s="27" t="str">
        <f>IF(HLOOKUP('レシピ表'!R$2,'原料毎栄養価表'!$F$2:$WJ$62,ROW(),0)*('レシピ表'!R$3/HLOOKUP('レシピ表'!R$2,'原料毎栄養価表'!$F$2:$WJ$62,3,0))&lt;&gt;0, HLOOKUP('レシピ表'!R$2,'原料毎栄養価表'!$F$2:$WJ$62,ROW(),0)*('レシピ表'!R$3/HLOOKUP('レシピ表'!R$2,'原料毎栄養価表'!$F$2:$WJ$62,3,0)),"-")</f>
        <v>-</v>
      </c>
      <c r="S45" s="27" t="str">
        <f>IF(HLOOKUP('レシピ表'!S$2,'原料毎栄養価表'!$F$2:$WJ$62,ROW(),0)*('レシピ表'!S$3/HLOOKUP('レシピ表'!S$2,'原料毎栄養価表'!$F$2:$WJ$62,3,0))&lt;&gt;0, HLOOKUP('レシピ表'!S$2,'原料毎栄養価表'!$F$2:$WJ$62,ROW(),0)*('レシピ表'!S$3/HLOOKUP('レシピ表'!S$2,'原料毎栄養価表'!$F$2:$WJ$62,3,0)),"-")</f>
        <v>-</v>
      </c>
      <c r="T45" s="27" t="str">
        <f>IF(HLOOKUP('レシピ表'!T$2,'原料毎栄養価表'!$F$2:$WJ$62,ROW(),0)*('レシピ表'!T$3/HLOOKUP('レシピ表'!T$2,'原料毎栄養価表'!$F$2:$WJ$62,3,0))&lt;&gt;0, HLOOKUP('レシピ表'!T$2,'原料毎栄養価表'!$F$2:$WJ$62,ROW(),0)*('レシピ表'!T$3/HLOOKUP('レシピ表'!T$2,'原料毎栄養価表'!$F$2:$WJ$62,3,0)),"-")</f>
        <v>-</v>
      </c>
      <c r="U45" s="27" t="str">
        <f>IF(HLOOKUP('レシピ表'!U$2,'原料毎栄養価表'!$F$2:$WJ$62,ROW(),0)*('レシピ表'!U$3/HLOOKUP('レシピ表'!U$2,'原料毎栄養価表'!$F$2:$WJ$62,3,0))&lt;&gt;0, HLOOKUP('レシピ表'!U$2,'原料毎栄養価表'!$F$2:$WJ$62,ROW(),0)*('レシピ表'!U$3/HLOOKUP('レシピ表'!U$2,'原料毎栄養価表'!$F$2:$WJ$62,3,0)),"-")</f>
        <v>-</v>
      </c>
      <c r="V45" s="27">
        <f>IF(HLOOKUP('レシピ表'!V$2,'原料毎栄養価表'!$F$2:$WJ$62,ROW(),0)*('レシピ表'!V$3/HLOOKUP('レシピ表'!V$2,'原料毎栄養価表'!$F$2:$WJ$62,3,0))&lt;&gt;0, HLOOKUP('レシピ表'!V$2,'原料毎栄養価表'!$F$2:$WJ$62,ROW(),0)*('レシピ表'!V$3/HLOOKUP('レシピ表'!V$2,'原料毎栄養価表'!$F$2:$WJ$62,3,0)),"-")</f>
        <v>150</v>
      </c>
      <c r="W45" s="27">
        <f>IF(HLOOKUP('レシピ表'!W$2,'原料毎栄養価表'!$F$2:$WJ$62,ROW(),0)*('レシピ表'!W$3/HLOOKUP('レシピ表'!W$2,'原料毎栄養価表'!$F$2:$WJ$62,3,0))&lt;&gt;0, HLOOKUP('レシピ表'!W$2,'原料毎栄養価表'!$F$2:$WJ$62,ROW(),0)*('レシピ表'!W$3/HLOOKUP('レシピ表'!W$2,'原料毎栄養価表'!$F$2:$WJ$62,3,0)),"-")</f>
        <v>770</v>
      </c>
      <c r="X45" s="27" t="str">
        <f>IF(HLOOKUP('レシピ表'!X$2,'原料毎栄養価表'!$F$2:$WJ$62,ROW(),0)*('レシピ表'!X$3/HLOOKUP('レシピ表'!X$2,'原料毎栄養価表'!$F$2:$WJ$62,3,0))&lt;&gt;0, HLOOKUP('レシピ表'!X$2,'原料毎栄養価表'!$F$2:$WJ$62,ROW(),0)*('レシピ表'!X$3/HLOOKUP('レシピ表'!X$2,'原料毎栄養価表'!$F$2:$WJ$62,3,0)),"-")</f>
        <v>-</v>
      </c>
      <c r="Y45" s="27" t="str">
        <f>IF(HLOOKUP('レシピ表'!Y$2,'原料毎栄養価表'!$F$2:$WJ$62,ROW(),0)*('レシピ表'!Y$3/HLOOKUP('レシピ表'!Y$2,'原料毎栄養価表'!$F$2:$WJ$62,3,0))&lt;&gt;0, HLOOKUP('レシピ表'!Y$2,'原料毎栄養価表'!$F$2:$WJ$62,ROW(),0)*('レシピ表'!Y$3/HLOOKUP('レシピ表'!Y$2,'原料毎栄養価表'!$F$2:$WJ$62,3,0)),"-")</f>
        <v>-</v>
      </c>
      <c r="Z45" s="27" t="str">
        <f>IF(HLOOKUP('レシピ表'!Z$2,'原料毎栄養価表'!$F$2:$WJ$62,ROW(),0)*('レシピ表'!Z$3/HLOOKUP('レシピ表'!Z$2,'原料毎栄養価表'!$F$2:$WJ$62,3,0))&lt;&gt;0, HLOOKUP('レシピ表'!Z$2,'原料毎栄養価表'!$F$2:$WJ$62,ROW(),0)*('レシピ表'!Z$3/HLOOKUP('レシピ表'!Z$2,'原料毎栄養価表'!$F$2:$WJ$62,3,0)),"-")</f>
        <v>-</v>
      </c>
      <c r="AA45" s="27" t="str">
        <f>IF(HLOOKUP('レシピ表'!AA$2,'原料毎栄養価表'!$F$2:$WJ$62,ROW(),0)*('レシピ表'!AA$3/HLOOKUP('レシピ表'!AA$2,'原料毎栄養価表'!$F$2:$WJ$62,3,0))&lt;&gt;0, HLOOKUP('レシピ表'!AA$2,'原料毎栄養価表'!$F$2:$WJ$62,ROW(),0)*('レシピ表'!AA$3/HLOOKUP('レシピ表'!AA$2,'原料毎栄養価表'!$F$2:$WJ$62,3,0)),"-")</f>
        <v>-</v>
      </c>
      <c r="AB45" s="27" t="str">
        <f>IF(HLOOKUP('レシピ表'!AB$2,'原料毎栄養価表'!$F$2:$WJ$62,ROW(),0)*('レシピ表'!AB$3/HLOOKUP('レシピ表'!AB$2,'原料毎栄養価表'!$F$2:$WJ$62,3,0))&lt;&gt;0, HLOOKUP('レシピ表'!AB$2,'原料毎栄養価表'!$F$2:$WJ$62,ROW(),0)*('レシピ表'!AB$3/HLOOKUP('レシピ表'!AB$2,'原料毎栄養価表'!$F$2:$WJ$62,3,0)),"-")</f>
        <v>-</v>
      </c>
      <c r="AC45" s="27" t="str">
        <f>IF(HLOOKUP('レシピ表'!AC$2,'原料毎栄養価表'!$F$2:$WJ$62,ROW(),0)*('レシピ表'!AC$3/HLOOKUP('レシピ表'!AC$2,'原料毎栄養価表'!$F$2:$WJ$62,3,0))&lt;&gt;0, HLOOKUP('レシピ表'!AC$2,'原料毎栄養価表'!$F$2:$WJ$62,ROW(),0)*('レシピ表'!AC$3/HLOOKUP('レシピ表'!AC$2,'原料毎栄養価表'!$F$2:$WJ$62,3,0)),"-")</f>
        <v>-</v>
      </c>
      <c r="AD45" s="27" t="str">
        <f>IF(HLOOKUP('レシピ表'!AD$2,'原料毎栄養価表'!$F$2:$WJ$62,ROW(),0)*('レシピ表'!AD$3/HLOOKUP('レシピ表'!AD$2,'原料毎栄養価表'!$F$2:$WJ$62,3,0))&lt;&gt;0, HLOOKUP('レシピ表'!AD$2,'原料毎栄養価表'!$F$2:$WJ$62,ROW(),0)*('レシピ表'!AD$3/HLOOKUP('レシピ表'!AD$2,'原料毎栄養価表'!$F$2:$WJ$62,3,0)),"-")</f>
        <v>-</v>
      </c>
      <c r="AE45" s="27" t="str">
        <f>IF(HLOOKUP('レシピ表'!AE$2,'原料毎栄養価表'!$F$2:$WJ$62,ROW(),0)*('レシピ表'!AE$3/HLOOKUP('レシピ表'!AE$2,'原料毎栄養価表'!$F$2:$WJ$62,3,0))&lt;&gt;0, HLOOKUP('レシピ表'!AE$2,'原料毎栄養価表'!$F$2:$WJ$62,ROW(),0)*('レシピ表'!AE$3/HLOOKUP('レシピ表'!AE$2,'原料毎栄養価表'!$F$2:$WJ$62,3,0)),"-")</f>
        <v>-</v>
      </c>
      <c r="AF45" s="27" t="str">
        <f>IF(HLOOKUP('レシピ表'!AF$2,'原料毎栄養価表'!$F$2:$WJ$62,ROW(),0)*('レシピ表'!AF$3/HLOOKUP('レシピ表'!AF$2,'原料毎栄養価表'!$F$2:$WJ$62,3,0))&lt;&gt;0, HLOOKUP('レシピ表'!AF$2,'原料毎栄養価表'!$F$2:$WJ$62,ROW(),0)*('レシピ表'!AF$3/HLOOKUP('レシピ表'!AF$2,'原料毎栄養価表'!$F$2:$WJ$62,3,0)),"-")</f>
        <v>-</v>
      </c>
      <c r="AG45" s="27" t="str">
        <f>IF(HLOOKUP('レシピ表'!AG$2,'原料毎栄養価表'!$F$2:$WJ$62,ROW(),0)*('レシピ表'!AG$3/HLOOKUP('レシピ表'!AG$2,'原料毎栄養価表'!$F$2:$WJ$62,3,0))&lt;&gt;0, HLOOKUP('レシピ表'!AG$2,'原料毎栄養価表'!$F$2:$WJ$62,ROW(),0)*('レシピ表'!AG$3/HLOOKUP('レシピ表'!AG$2,'原料毎栄養価表'!$F$2:$WJ$62,3,0)),"-")</f>
        <v>-</v>
      </c>
      <c r="AH45" s="27" t="str">
        <f>IF(HLOOKUP('レシピ表'!AH$2,'原料毎栄養価表'!$F$2:$WJ$62,ROW(),0)*('レシピ表'!AH$3/HLOOKUP('レシピ表'!AH$2,'原料毎栄養価表'!$F$2:$WJ$62,3,0))&lt;&gt;0, HLOOKUP('レシピ表'!AH$2,'原料毎栄養価表'!$F$2:$WJ$62,ROW(),0)*('レシピ表'!AH$3/HLOOKUP('レシピ表'!AH$2,'原料毎栄養価表'!$F$2:$WJ$62,3,0)),"-")</f>
        <v>-</v>
      </c>
      <c r="AI45" s="27" t="str">
        <f>IF(HLOOKUP('レシピ表'!AI$2,'原料毎栄養価表'!$F$2:$WJ$62,ROW(),0)*('レシピ表'!AI$3/HLOOKUP('レシピ表'!AI$2,'原料毎栄養価表'!$F$2:$WJ$62,3,0))&lt;&gt;0, HLOOKUP('レシピ表'!AI$2,'原料毎栄養価表'!$F$2:$WJ$62,ROW(),0)*('レシピ表'!AI$3/HLOOKUP('レシピ表'!AI$2,'原料毎栄養価表'!$F$2:$WJ$62,3,0)),"-")</f>
        <v>-</v>
      </c>
      <c r="AJ45" s="27" t="str">
        <f>IF(HLOOKUP('レシピ表'!AJ$2,'原料毎栄養価表'!$F$2:$WJ$62,ROW(),0)*('レシピ表'!AJ$3/HLOOKUP('レシピ表'!AJ$2,'原料毎栄養価表'!$F$2:$WJ$62,3,0))&lt;&gt;0, HLOOKUP('レシピ表'!AJ$2,'原料毎栄養価表'!$F$2:$WJ$62,ROW(),0)*('レシピ表'!AJ$3/HLOOKUP('レシピ表'!AJ$2,'原料毎栄養価表'!$F$2:$WJ$62,3,0)),"-")</f>
        <v>-</v>
      </c>
      <c r="AK45" s="27" t="str">
        <f>IF(HLOOKUP('レシピ表'!AK$2,'原料毎栄養価表'!$F$2:$WJ$62,ROW(),0)*('レシピ表'!AK$3/HLOOKUP('レシピ表'!AK$2,'原料毎栄養価表'!$F$2:$WJ$62,3,0))&lt;&gt;0, HLOOKUP('レシピ表'!AK$2,'原料毎栄養価表'!$F$2:$WJ$62,ROW(),0)*('レシピ表'!AK$3/HLOOKUP('レシピ表'!AK$2,'原料毎栄養価表'!$F$2:$WJ$62,3,0)),"-")</f>
        <v>-</v>
      </c>
      <c r="AL45" s="27" t="str">
        <f>IF(HLOOKUP('レシピ表'!AL$2,'原料毎栄養価表'!$F$2:$WJ$62,ROW(),0)*('レシピ表'!AL$3/HLOOKUP('レシピ表'!AL$2,'原料毎栄養価表'!$F$2:$WJ$62,3,0))&lt;&gt;0, HLOOKUP('レシピ表'!AL$2,'原料毎栄養価表'!$F$2:$WJ$62,ROW(),0)*('レシピ表'!AL$3/HLOOKUP('レシピ表'!AL$2,'原料毎栄養価表'!$F$2:$WJ$62,3,0)),"-")</f>
        <v>-</v>
      </c>
      <c r="AM45" s="27" t="str">
        <f>IF(HLOOKUP('レシピ表'!AM$2,'原料毎栄養価表'!$F$2:$WJ$62,ROW(),0)*('レシピ表'!AM$3/HLOOKUP('レシピ表'!AM$2,'原料毎栄養価表'!$F$2:$WJ$62,3,0))&lt;&gt;0, HLOOKUP('レシピ表'!AM$2,'原料毎栄養価表'!$F$2:$WJ$62,ROW(),0)*('レシピ表'!AM$3/HLOOKUP('レシピ表'!AM$2,'原料毎栄養価表'!$F$2:$WJ$62,3,0)),"-")</f>
        <v>-</v>
      </c>
      <c r="AN45" s="27" t="str">
        <f>IF(HLOOKUP('レシピ表'!AN$2,'原料毎栄養価表'!$F$2:$WJ$62,ROW(),0)*('レシピ表'!AN$3/HLOOKUP('レシピ表'!AN$2,'原料毎栄養価表'!$F$2:$WJ$62,3,0))&lt;&gt;0, HLOOKUP('レシピ表'!AN$2,'原料毎栄養価表'!$F$2:$WJ$62,ROW(),0)*('レシピ表'!AN$3/HLOOKUP('レシピ表'!AN$2,'原料毎栄養価表'!$F$2:$WJ$62,3,0)),"-")</f>
        <v>-</v>
      </c>
      <c r="AO45" s="27" t="str">
        <f>IF(HLOOKUP('レシピ表'!AO$2,'原料毎栄養価表'!$F$2:$WJ$62,ROW(),0)*('レシピ表'!AO$3/HLOOKUP('レシピ表'!AO$2,'原料毎栄養価表'!$F$2:$WJ$62,3,0))&lt;&gt;0, HLOOKUP('レシピ表'!AO$2,'原料毎栄養価表'!$F$2:$WJ$62,ROW(),0)*('レシピ表'!AO$3/HLOOKUP('レシピ表'!AO$2,'原料毎栄養価表'!$F$2:$WJ$62,3,0)),"-")</f>
        <v>-</v>
      </c>
      <c r="AP45" s="27" t="str">
        <f>IF(HLOOKUP('レシピ表'!AP$2,'原料毎栄養価表'!$F$2:$WJ$62,ROW(),0)*('レシピ表'!AP$3/HLOOKUP('レシピ表'!AP$2,'原料毎栄養価表'!$F$2:$WJ$62,3,0))&lt;&gt;0, HLOOKUP('レシピ表'!AP$2,'原料毎栄養価表'!$F$2:$WJ$62,ROW(),0)*('レシピ表'!AP$3/HLOOKUP('レシピ表'!AP$2,'原料毎栄養価表'!$F$2:$WJ$62,3,0)),"-")</f>
        <v>-</v>
      </c>
      <c r="AQ45" s="27" t="str">
        <f>IF(HLOOKUP('レシピ表'!AQ$2,'原料毎栄養価表'!$F$2:$WJ$62,ROW(),0)*('レシピ表'!AQ$3/HLOOKUP('レシピ表'!AQ$2,'原料毎栄養価表'!$F$2:$WJ$62,3,0))&lt;&gt;0, HLOOKUP('レシピ表'!AQ$2,'原料毎栄養価表'!$F$2:$WJ$62,ROW(),0)*('レシピ表'!AQ$3/HLOOKUP('レシピ表'!AQ$2,'原料毎栄養価表'!$F$2:$WJ$62,3,0)),"-")</f>
        <v>-</v>
      </c>
      <c r="AR45" s="27" t="str">
        <f>IF(HLOOKUP('レシピ表'!AR$2,'原料毎栄養価表'!$F$2:$WJ$62,ROW(),0)*('レシピ表'!AR$3/HLOOKUP('レシピ表'!AR$2,'原料毎栄養価表'!$F$2:$WJ$62,3,0))&lt;&gt;0, HLOOKUP('レシピ表'!AR$2,'原料毎栄養価表'!$F$2:$WJ$62,ROW(),0)*('レシピ表'!AR$3/HLOOKUP('レシピ表'!AR$2,'原料毎栄養価表'!$F$2:$WJ$62,3,0)),"-")</f>
        <v>-</v>
      </c>
      <c r="AS45" s="27" t="str">
        <f>IF(HLOOKUP('レシピ表'!AS$2,'原料毎栄養価表'!$F$2:$WJ$62,ROW(),0)*('レシピ表'!AS$3/HLOOKUP('レシピ表'!AS$2,'原料毎栄養価表'!$F$2:$WJ$62,3,0))&lt;&gt;0, HLOOKUP('レシピ表'!AS$2,'原料毎栄養価表'!$F$2:$WJ$62,ROW(),0)*('レシピ表'!AS$3/HLOOKUP('レシピ表'!AS$2,'原料毎栄養価表'!$F$2:$WJ$62,3,0)),"-")</f>
        <v>-</v>
      </c>
      <c r="AT45" s="27" t="str">
        <f>IF(HLOOKUP('レシピ表'!AT$2,'原料毎栄養価表'!$F$2:$WJ$62,ROW(),0)*('レシピ表'!AT$3/HLOOKUP('レシピ表'!AT$2,'原料毎栄養価表'!$F$2:$WJ$62,3,0))&lt;&gt;0, HLOOKUP('レシピ表'!AT$2,'原料毎栄養価表'!$F$2:$WJ$62,ROW(),0)*('レシピ表'!AT$3/HLOOKUP('レシピ表'!AT$2,'原料毎栄養価表'!$F$2:$WJ$62,3,0)),"-")</f>
        <v>-</v>
      </c>
    </row>
    <row r="46" ht="13.5" customHeight="1">
      <c r="A46" s="1"/>
      <c r="B46" s="13" t="s">
        <v>179</v>
      </c>
      <c r="C46" s="13" t="s">
        <v>180</v>
      </c>
      <c r="D46" s="13" t="s">
        <v>181</v>
      </c>
      <c r="E46" s="13" t="s">
        <v>103</v>
      </c>
      <c r="F46" s="27">
        <f>SUM('レシピ表'!I46:ZP46)</f>
        <v>2.2793</v>
      </c>
      <c r="G46" s="30">
        <v>100.0</v>
      </c>
      <c r="H46" s="31">
        <f>IFERROR('レシピ表'!$F46/HLOOKUP('レシピ表'!H$1,'必要栄養価表'!$F$4:$X$62,ROW()-1,0)*100,"-")</f>
        <v>162.8071429</v>
      </c>
      <c r="I46" s="27" t="str">
        <f>IF(HLOOKUP('レシピ表'!I$2,'原料毎栄養価表'!$F$2:$WJ$62,ROW(),0)*('レシピ表'!I$3/HLOOKUP('レシピ表'!I$2,'原料毎栄養価表'!$F$2:$WJ$62,3,0))&lt;&gt;0, HLOOKUP('レシピ表'!I$2,'原料毎栄養価表'!$F$2:$WJ$62,ROW(),0)*('レシピ表'!I$3/HLOOKUP('レシピ表'!I$2,'原料毎栄養価表'!$F$2:$WJ$62,3,0)),"-")</f>
        <v>-</v>
      </c>
      <c r="J46" s="27">
        <f>IF(HLOOKUP('レシピ表'!J$2,'原料毎栄養価表'!$F$2:$WJ$62,ROW(),0)*('レシピ表'!J$3/HLOOKUP('レシピ表'!J$2,'原料毎栄養価表'!$F$2:$WJ$62,3,0))&lt;&gt;0, HLOOKUP('レシピ表'!J$2,'原料毎栄養価表'!$F$2:$WJ$62,ROW(),0)*('レシピ表'!J$3/HLOOKUP('レシピ表'!J$2,'原料毎栄養価表'!$F$2:$WJ$62,3,0)),"-")</f>
        <v>0.07</v>
      </c>
      <c r="K46" s="27">
        <f>IF(HLOOKUP('レシピ表'!K$2,'原料毎栄養価表'!$F$2:$WJ$62,ROW(),0)*('レシピ表'!K$3/HLOOKUP('レシピ表'!K$2,'原料毎栄養価表'!$F$2:$WJ$62,3,0))&lt;&gt;0, HLOOKUP('レシピ表'!K$2,'原料毎栄養価表'!$F$2:$WJ$62,ROW(),0)*('レシピ表'!K$3/HLOOKUP('レシピ表'!K$2,'原料毎栄養価表'!$F$2:$WJ$62,3,0)),"-")</f>
        <v>0.036</v>
      </c>
      <c r="L46" s="27">
        <f>IF(HLOOKUP('レシピ表'!L$2,'原料毎栄養価表'!$F$2:$WJ$62,ROW(),0)*('レシピ表'!L$3/HLOOKUP('レシピ表'!L$2,'原料毎栄養価表'!$F$2:$WJ$62,3,0))&lt;&gt;0, HLOOKUP('レシピ表'!L$2,'原料毎栄養価表'!$F$2:$WJ$62,ROW(),0)*('レシピ表'!L$3/HLOOKUP('レシピ表'!L$2,'原料毎栄養価表'!$F$2:$WJ$62,3,0)),"-")</f>
        <v>0.0005</v>
      </c>
      <c r="M46" s="27" t="str">
        <f>IF(HLOOKUP('レシピ表'!M$2,'原料毎栄養価表'!$F$2:$WJ$62,ROW(),0)*('レシピ表'!M$3/HLOOKUP('レシピ表'!M$2,'原料毎栄養価表'!$F$2:$WJ$62,3,0))&lt;&gt;0, HLOOKUP('レシピ表'!M$2,'原料毎栄養価表'!$F$2:$WJ$62,ROW(),0)*('レシピ表'!M$3/HLOOKUP('レシピ表'!M$2,'原料毎栄養価表'!$F$2:$WJ$62,3,0)),"-")</f>
        <v>-</v>
      </c>
      <c r="N46" s="27">
        <f>IF(HLOOKUP('レシピ表'!N$2,'原料毎栄養価表'!$F$2:$WJ$62,ROW(),0)*('レシピ表'!N$3/HLOOKUP('レシピ表'!N$2,'原料毎栄養価表'!$F$2:$WJ$62,3,0))&lt;&gt;0, HLOOKUP('レシピ表'!N$2,'原料毎栄養価表'!$F$2:$WJ$62,ROW(),0)*('レシピ表'!N$3/HLOOKUP('レシピ表'!N$2,'原料毎栄養価表'!$F$2:$WJ$62,3,0)),"-")</f>
        <v>0.468</v>
      </c>
      <c r="O46" s="27" t="str">
        <f>IF(HLOOKUP('レシピ表'!O$2,'原料毎栄養価表'!$F$2:$WJ$62,ROW(),0)*('レシピ表'!O$3/HLOOKUP('レシピ表'!O$2,'原料毎栄養価表'!$F$2:$WJ$62,3,0))&lt;&gt;0, HLOOKUP('レシピ表'!O$2,'原料毎栄養価表'!$F$2:$WJ$62,ROW(),0)*('レシピ表'!O$3/HLOOKUP('レシピ表'!O$2,'原料毎栄養価表'!$F$2:$WJ$62,3,0)),"-")</f>
        <v>-</v>
      </c>
      <c r="P46" s="27" t="str">
        <f>IF(HLOOKUP('レシピ表'!P$2,'原料毎栄養価表'!$F$2:$WJ$62,ROW(),0)*('レシピ表'!P$3/HLOOKUP('レシピ表'!P$2,'原料毎栄養価表'!$F$2:$WJ$62,3,0))&lt;&gt;0, HLOOKUP('レシピ表'!P$2,'原料毎栄養価表'!$F$2:$WJ$62,ROW(),0)*('レシピ表'!P$3/HLOOKUP('レシピ表'!P$2,'原料毎栄養価表'!$F$2:$WJ$62,3,0)),"-")</f>
        <v>-</v>
      </c>
      <c r="Q46" s="27">
        <f>IF(HLOOKUP('レシピ表'!Q$2,'原料毎栄養価表'!$F$2:$WJ$62,ROW(),0)*('レシピ表'!Q$3/HLOOKUP('レシピ表'!Q$2,'原料毎栄養価表'!$F$2:$WJ$62,3,0))&lt;&gt;0, HLOOKUP('レシピ表'!Q$2,'原料毎栄養価表'!$F$2:$WJ$62,ROW(),0)*('レシピ表'!Q$3/HLOOKUP('レシピ表'!Q$2,'原料毎栄養価表'!$F$2:$WJ$62,3,0)),"-")</f>
        <v>0.0048</v>
      </c>
      <c r="R46" s="27" t="str">
        <f>IF(HLOOKUP('レシピ表'!R$2,'原料毎栄養価表'!$F$2:$WJ$62,ROW(),0)*('レシピ表'!R$3/HLOOKUP('レシピ表'!R$2,'原料毎栄養価表'!$F$2:$WJ$62,3,0))&lt;&gt;0, HLOOKUP('レシピ表'!R$2,'原料毎栄養価表'!$F$2:$WJ$62,ROW(),0)*('レシピ表'!R$3/HLOOKUP('レシピ表'!R$2,'原料毎栄養価表'!$F$2:$WJ$62,3,0)),"-")</f>
        <v>-</v>
      </c>
      <c r="S46" s="27" t="str">
        <f>IF(HLOOKUP('レシピ表'!S$2,'原料毎栄養価表'!$F$2:$WJ$62,ROW(),0)*('レシピ表'!S$3/HLOOKUP('レシピ表'!S$2,'原料毎栄養価表'!$F$2:$WJ$62,3,0))&lt;&gt;0, HLOOKUP('レシピ表'!S$2,'原料毎栄養価表'!$F$2:$WJ$62,ROW(),0)*('レシピ表'!S$3/HLOOKUP('レシピ表'!S$2,'原料毎栄養価表'!$F$2:$WJ$62,3,0)),"-")</f>
        <v>-</v>
      </c>
      <c r="T46" s="27" t="str">
        <f>IF(HLOOKUP('レシピ表'!T$2,'原料毎栄養価表'!$F$2:$WJ$62,ROW(),0)*('レシピ表'!T$3/HLOOKUP('レシピ表'!T$2,'原料毎栄養価表'!$F$2:$WJ$62,3,0))&lt;&gt;0, HLOOKUP('レシピ表'!T$2,'原料毎栄養価表'!$F$2:$WJ$62,ROW(),0)*('レシピ表'!T$3/HLOOKUP('レシピ表'!T$2,'原料毎栄養価表'!$F$2:$WJ$62,3,0)),"-")</f>
        <v>-</v>
      </c>
      <c r="U46" s="27" t="str">
        <f>IF(HLOOKUP('レシピ表'!U$2,'原料毎栄養価表'!$F$2:$WJ$62,ROW(),0)*('レシピ表'!U$3/HLOOKUP('レシピ表'!U$2,'原料毎栄養価表'!$F$2:$WJ$62,3,0))&lt;&gt;0, HLOOKUP('レシピ表'!U$2,'原料毎栄養価表'!$F$2:$WJ$62,ROW(),0)*('レシピ表'!U$3/HLOOKUP('レシピ表'!U$2,'原料毎栄養価表'!$F$2:$WJ$62,3,0)),"-")</f>
        <v>-</v>
      </c>
      <c r="V46" s="27">
        <f>IF(HLOOKUP('レシピ表'!V$2,'原料毎栄養価表'!$F$2:$WJ$62,ROW(),0)*('レシピ表'!V$3/HLOOKUP('レシピ表'!V$2,'原料毎栄養価表'!$F$2:$WJ$62,3,0))&lt;&gt;0, HLOOKUP('レシピ表'!V$2,'原料毎栄養価表'!$F$2:$WJ$62,ROW(),0)*('レシピ表'!V$3/HLOOKUP('レシピ表'!V$2,'原料毎栄養価表'!$F$2:$WJ$62,3,0)),"-")</f>
        <v>0.5</v>
      </c>
      <c r="W46" s="27">
        <f>IF(HLOOKUP('レシピ表'!W$2,'原料毎栄養価表'!$F$2:$WJ$62,ROW(),0)*('レシピ表'!W$3/HLOOKUP('レシピ表'!W$2,'原料毎栄養価表'!$F$2:$WJ$62,3,0))&lt;&gt;0, HLOOKUP('レシピ表'!W$2,'原料毎栄養価表'!$F$2:$WJ$62,ROW(),0)*('レシピ表'!W$3/HLOOKUP('レシピ表'!W$2,'原料毎栄養価表'!$F$2:$WJ$62,3,0)),"-")</f>
        <v>1.2</v>
      </c>
      <c r="X46" s="27" t="str">
        <f>IF(HLOOKUP('レシピ表'!X$2,'原料毎栄養価表'!$F$2:$WJ$62,ROW(),0)*('レシピ表'!X$3/HLOOKUP('レシピ表'!X$2,'原料毎栄養価表'!$F$2:$WJ$62,3,0))&lt;&gt;0, HLOOKUP('レシピ表'!X$2,'原料毎栄養価表'!$F$2:$WJ$62,ROW(),0)*('レシピ表'!X$3/HLOOKUP('レシピ表'!X$2,'原料毎栄養価表'!$F$2:$WJ$62,3,0)),"-")</f>
        <v>-</v>
      </c>
      <c r="Y46" s="27" t="str">
        <f>IF(HLOOKUP('レシピ表'!Y$2,'原料毎栄養価表'!$F$2:$WJ$62,ROW(),0)*('レシピ表'!Y$3/HLOOKUP('レシピ表'!Y$2,'原料毎栄養価表'!$F$2:$WJ$62,3,0))&lt;&gt;0, HLOOKUP('レシピ表'!Y$2,'原料毎栄養価表'!$F$2:$WJ$62,ROW(),0)*('レシピ表'!Y$3/HLOOKUP('レシピ表'!Y$2,'原料毎栄養価表'!$F$2:$WJ$62,3,0)),"-")</f>
        <v>-</v>
      </c>
      <c r="Z46" s="27" t="str">
        <f>IF(HLOOKUP('レシピ表'!Z$2,'原料毎栄養価表'!$F$2:$WJ$62,ROW(),0)*('レシピ表'!Z$3/HLOOKUP('レシピ表'!Z$2,'原料毎栄養価表'!$F$2:$WJ$62,3,0))&lt;&gt;0, HLOOKUP('レシピ表'!Z$2,'原料毎栄養価表'!$F$2:$WJ$62,ROW(),0)*('レシピ表'!Z$3/HLOOKUP('レシピ表'!Z$2,'原料毎栄養価表'!$F$2:$WJ$62,3,0)),"-")</f>
        <v>-</v>
      </c>
      <c r="AA46" s="27" t="str">
        <f>IF(HLOOKUP('レシピ表'!AA$2,'原料毎栄養価表'!$F$2:$WJ$62,ROW(),0)*('レシピ表'!AA$3/HLOOKUP('レシピ表'!AA$2,'原料毎栄養価表'!$F$2:$WJ$62,3,0))&lt;&gt;0, HLOOKUP('レシピ表'!AA$2,'原料毎栄養価表'!$F$2:$WJ$62,ROW(),0)*('レシピ表'!AA$3/HLOOKUP('レシピ表'!AA$2,'原料毎栄養価表'!$F$2:$WJ$62,3,0)),"-")</f>
        <v>-</v>
      </c>
      <c r="AB46" s="27" t="str">
        <f>IF(HLOOKUP('レシピ表'!AB$2,'原料毎栄養価表'!$F$2:$WJ$62,ROW(),0)*('レシピ表'!AB$3/HLOOKUP('レシピ表'!AB$2,'原料毎栄養価表'!$F$2:$WJ$62,3,0))&lt;&gt;0, HLOOKUP('レシピ表'!AB$2,'原料毎栄養価表'!$F$2:$WJ$62,ROW(),0)*('レシピ表'!AB$3/HLOOKUP('レシピ表'!AB$2,'原料毎栄養価表'!$F$2:$WJ$62,3,0)),"-")</f>
        <v>-</v>
      </c>
      <c r="AC46" s="27" t="str">
        <f>IF(HLOOKUP('レシピ表'!AC$2,'原料毎栄養価表'!$F$2:$WJ$62,ROW(),0)*('レシピ表'!AC$3/HLOOKUP('レシピ表'!AC$2,'原料毎栄養価表'!$F$2:$WJ$62,3,0))&lt;&gt;0, HLOOKUP('レシピ表'!AC$2,'原料毎栄養価表'!$F$2:$WJ$62,ROW(),0)*('レシピ表'!AC$3/HLOOKUP('レシピ表'!AC$2,'原料毎栄養価表'!$F$2:$WJ$62,3,0)),"-")</f>
        <v>-</v>
      </c>
      <c r="AD46" s="27" t="str">
        <f>IF(HLOOKUP('レシピ表'!AD$2,'原料毎栄養価表'!$F$2:$WJ$62,ROW(),0)*('レシピ表'!AD$3/HLOOKUP('レシピ表'!AD$2,'原料毎栄養価表'!$F$2:$WJ$62,3,0))&lt;&gt;0, HLOOKUP('レシピ表'!AD$2,'原料毎栄養価表'!$F$2:$WJ$62,ROW(),0)*('レシピ表'!AD$3/HLOOKUP('レシピ表'!AD$2,'原料毎栄養価表'!$F$2:$WJ$62,3,0)),"-")</f>
        <v>-</v>
      </c>
      <c r="AE46" s="27" t="str">
        <f>IF(HLOOKUP('レシピ表'!AE$2,'原料毎栄養価表'!$F$2:$WJ$62,ROW(),0)*('レシピ表'!AE$3/HLOOKUP('レシピ表'!AE$2,'原料毎栄養価表'!$F$2:$WJ$62,3,0))&lt;&gt;0, HLOOKUP('レシピ表'!AE$2,'原料毎栄養価表'!$F$2:$WJ$62,ROW(),0)*('レシピ表'!AE$3/HLOOKUP('レシピ表'!AE$2,'原料毎栄養価表'!$F$2:$WJ$62,3,0)),"-")</f>
        <v>-</v>
      </c>
      <c r="AF46" s="27" t="str">
        <f>IF(HLOOKUP('レシピ表'!AF$2,'原料毎栄養価表'!$F$2:$WJ$62,ROW(),0)*('レシピ表'!AF$3/HLOOKUP('レシピ表'!AF$2,'原料毎栄養価表'!$F$2:$WJ$62,3,0))&lt;&gt;0, HLOOKUP('レシピ表'!AF$2,'原料毎栄養価表'!$F$2:$WJ$62,ROW(),0)*('レシピ表'!AF$3/HLOOKUP('レシピ表'!AF$2,'原料毎栄養価表'!$F$2:$WJ$62,3,0)),"-")</f>
        <v>-</v>
      </c>
      <c r="AG46" s="27" t="str">
        <f>IF(HLOOKUP('レシピ表'!AG$2,'原料毎栄養価表'!$F$2:$WJ$62,ROW(),0)*('レシピ表'!AG$3/HLOOKUP('レシピ表'!AG$2,'原料毎栄養価表'!$F$2:$WJ$62,3,0))&lt;&gt;0, HLOOKUP('レシピ表'!AG$2,'原料毎栄養価表'!$F$2:$WJ$62,ROW(),0)*('レシピ表'!AG$3/HLOOKUP('レシピ表'!AG$2,'原料毎栄養価表'!$F$2:$WJ$62,3,0)),"-")</f>
        <v>-</v>
      </c>
      <c r="AH46" s="27" t="str">
        <f>IF(HLOOKUP('レシピ表'!AH$2,'原料毎栄養価表'!$F$2:$WJ$62,ROW(),0)*('レシピ表'!AH$3/HLOOKUP('レシピ表'!AH$2,'原料毎栄養価表'!$F$2:$WJ$62,3,0))&lt;&gt;0, HLOOKUP('レシピ表'!AH$2,'原料毎栄養価表'!$F$2:$WJ$62,ROW(),0)*('レシピ表'!AH$3/HLOOKUP('レシピ表'!AH$2,'原料毎栄養価表'!$F$2:$WJ$62,3,0)),"-")</f>
        <v>-</v>
      </c>
      <c r="AI46" s="27" t="str">
        <f>IF(HLOOKUP('レシピ表'!AI$2,'原料毎栄養価表'!$F$2:$WJ$62,ROW(),0)*('レシピ表'!AI$3/HLOOKUP('レシピ表'!AI$2,'原料毎栄養価表'!$F$2:$WJ$62,3,0))&lt;&gt;0, HLOOKUP('レシピ表'!AI$2,'原料毎栄養価表'!$F$2:$WJ$62,ROW(),0)*('レシピ表'!AI$3/HLOOKUP('レシピ表'!AI$2,'原料毎栄養価表'!$F$2:$WJ$62,3,0)),"-")</f>
        <v>-</v>
      </c>
      <c r="AJ46" s="27" t="str">
        <f>IF(HLOOKUP('レシピ表'!AJ$2,'原料毎栄養価表'!$F$2:$WJ$62,ROW(),0)*('レシピ表'!AJ$3/HLOOKUP('レシピ表'!AJ$2,'原料毎栄養価表'!$F$2:$WJ$62,3,0))&lt;&gt;0, HLOOKUP('レシピ表'!AJ$2,'原料毎栄養価表'!$F$2:$WJ$62,ROW(),0)*('レシピ表'!AJ$3/HLOOKUP('レシピ表'!AJ$2,'原料毎栄養価表'!$F$2:$WJ$62,3,0)),"-")</f>
        <v>-</v>
      </c>
      <c r="AK46" s="27" t="str">
        <f>IF(HLOOKUP('レシピ表'!AK$2,'原料毎栄養価表'!$F$2:$WJ$62,ROW(),0)*('レシピ表'!AK$3/HLOOKUP('レシピ表'!AK$2,'原料毎栄養価表'!$F$2:$WJ$62,3,0))&lt;&gt;0, HLOOKUP('レシピ表'!AK$2,'原料毎栄養価表'!$F$2:$WJ$62,ROW(),0)*('レシピ表'!AK$3/HLOOKUP('レシピ表'!AK$2,'原料毎栄養価表'!$F$2:$WJ$62,3,0)),"-")</f>
        <v>-</v>
      </c>
      <c r="AL46" s="27" t="str">
        <f>IF(HLOOKUP('レシピ表'!AL$2,'原料毎栄養価表'!$F$2:$WJ$62,ROW(),0)*('レシピ表'!AL$3/HLOOKUP('レシピ表'!AL$2,'原料毎栄養価表'!$F$2:$WJ$62,3,0))&lt;&gt;0, HLOOKUP('レシピ表'!AL$2,'原料毎栄養価表'!$F$2:$WJ$62,ROW(),0)*('レシピ表'!AL$3/HLOOKUP('レシピ表'!AL$2,'原料毎栄養価表'!$F$2:$WJ$62,3,0)),"-")</f>
        <v>-</v>
      </c>
      <c r="AM46" s="27" t="str">
        <f>IF(HLOOKUP('レシピ表'!AM$2,'原料毎栄養価表'!$F$2:$WJ$62,ROW(),0)*('レシピ表'!AM$3/HLOOKUP('レシピ表'!AM$2,'原料毎栄養価表'!$F$2:$WJ$62,3,0))&lt;&gt;0, HLOOKUP('レシピ表'!AM$2,'原料毎栄養価表'!$F$2:$WJ$62,ROW(),0)*('レシピ表'!AM$3/HLOOKUP('レシピ表'!AM$2,'原料毎栄養価表'!$F$2:$WJ$62,3,0)),"-")</f>
        <v>-</v>
      </c>
      <c r="AN46" s="27" t="str">
        <f>IF(HLOOKUP('レシピ表'!AN$2,'原料毎栄養価表'!$F$2:$WJ$62,ROW(),0)*('レシピ表'!AN$3/HLOOKUP('レシピ表'!AN$2,'原料毎栄養価表'!$F$2:$WJ$62,3,0))&lt;&gt;0, HLOOKUP('レシピ表'!AN$2,'原料毎栄養価表'!$F$2:$WJ$62,ROW(),0)*('レシピ表'!AN$3/HLOOKUP('レシピ表'!AN$2,'原料毎栄養価表'!$F$2:$WJ$62,3,0)),"-")</f>
        <v>-</v>
      </c>
      <c r="AO46" s="27" t="str">
        <f>IF(HLOOKUP('レシピ表'!AO$2,'原料毎栄養価表'!$F$2:$WJ$62,ROW(),0)*('レシピ表'!AO$3/HLOOKUP('レシピ表'!AO$2,'原料毎栄養価表'!$F$2:$WJ$62,3,0))&lt;&gt;0, HLOOKUP('レシピ表'!AO$2,'原料毎栄養価表'!$F$2:$WJ$62,ROW(),0)*('レシピ表'!AO$3/HLOOKUP('レシピ表'!AO$2,'原料毎栄養価表'!$F$2:$WJ$62,3,0)),"-")</f>
        <v>-</v>
      </c>
      <c r="AP46" s="27" t="str">
        <f>IF(HLOOKUP('レシピ表'!AP$2,'原料毎栄養価表'!$F$2:$WJ$62,ROW(),0)*('レシピ表'!AP$3/HLOOKUP('レシピ表'!AP$2,'原料毎栄養価表'!$F$2:$WJ$62,3,0))&lt;&gt;0, HLOOKUP('レシピ表'!AP$2,'原料毎栄養価表'!$F$2:$WJ$62,ROW(),0)*('レシピ表'!AP$3/HLOOKUP('レシピ表'!AP$2,'原料毎栄養価表'!$F$2:$WJ$62,3,0)),"-")</f>
        <v>-</v>
      </c>
      <c r="AQ46" s="27" t="str">
        <f>IF(HLOOKUP('レシピ表'!AQ$2,'原料毎栄養価表'!$F$2:$WJ$62,ROW(),0)*('レシピ表'!AQ$3/HLOOKUP('レシピ表'!AQ$2,'原料毎栄養価表'!$F$2:$WJ$62,3,0))&lt;&gt;0, HLOOKUP('レシピ表'!AQ$2,'原料毎栄養価表'!$F$2:$WJ$62,ROW(),0)*('レシピ表'!AQ$3/HLOOKUP('レシピ表'!AQ$2,'原料毎栄養価表'!$F$2:$WJ$62,3,0)),"-")</f>
        <v>-</v>
      </c>
      <c r="AR46" s="27" t="str">
        <f>IF(HLOOKUP('レシピ表'!AR$2,'原料毎栄養価表'!$F$2:$WJ$62,ROW(),0)*('レシピ表'!AR$3/HLOOKUP('レシピ表'!AR$2,'原料毎栄養価表'!$F$2:$WJ$62,3,0))&lt;&gt;0, HLOOKUP('レシピ表'!AR$2,'原料毎栄養価表'!$F$2:$WJ$62,ROW(),0)*('レシピ表'!AR$3/HLOOKUP('レシピ表'!AR$2,'原料毎栄養価表'!$F$2:$WJ$62,3,0)),"-")</f>
        <v>-</v>
      </c>
      <c r="AS46" s="27" t="str">
        <f>IF(HLOOKUP('レシピ表'!AS$2,'原料毎栄養価表'!$F$2:$WJ$62,ROW(),0)*('レシピ表'!AS$3/HLOOKUP('レシピ表'!AS$2,'原料毎栄養価表'!$F$2:$WJ$62,3,0))&lt;&gt;0, HLOOKUP('レシピ表'!AS$2,'原料毎栄養価表'!$F$2:$WJ$62,ROW(),0)*('レシピ表'!AS$3/HLOOKUP('レシピ表'!AS$2,'原料毎栄養価表'!$F$2:$WJ$62,3,0)),"-")</f>
        <v>-</v>
      </c>
      <c r="AT46" s="27" t="str">
        <f>IF(HLOOKUP('レシピ表'!AT$2,'原料毎栄養価表'!$F$2:$WJ$62,ROW(),0)*('レシピ表'!AT$3/HLOOKUP('レシピ表'!AT$2,'原料毎栄養価表'!$F$2:$WJ$62,3,0))&lt;&gt;0, HLOOKUP('レシピ表'!AT$2,'原料毎栄養価表'!$F$2:$WJ$62,ROW(),0)*('レシピ表'!AT$3/HLOOKUP('レシピ表'!AT$2,'原料毎栄養価表'!$F$2:$WJ$62,3,0)),"-")</f>
        <v>-</v>
      </c>
    </row>
    <row r="47" ht="13.5" customHeight="1">
      <c r="A47" s="1"/>
      <c r="B47" s="13" t="s">
        <v>182</v>
      </c>
      <c r="C47" s="13" t="s">
        <v>183</v>
      </c>
      <c r="D47" s="13" t="s">
        <v>184</v>
      </c>
      <c r="E47" s="13" t="s">
        <v>103</v>
      </c>
      <c r="F47" s="27">
        <f>SUM('レシピ表'!I47:ZP47)</f>
        <v>2.6515</v>
      </c>
      <c r="G47" s="30">
        <v>100.0</v>
      </c>
      <c r="H47" s="31">
        <f>IFERROR('レシピ表'!$F47/HLOOKUP('レシピ表'!H$1,'必要栄養価表'!$F$4:$X$62,ROW()-1,0)*100,"-")</f>
        <v>165.71875</v>
      </c>
      <c r="I47" s="27" t="str">
        <f>IF(HLOOKUP('レシピ表'!I$2,'原料毎栄養価表'!$F$2:$WJ$62,ROW(),0)*('レシピ表'!I$3/HLOOKUP('レシピ表'!I$2,'原料毎栄養価表'!$F$2:$WJ$62,3,0))&lt;&gt;0, HLOOKUP('レシピ表'!I$2,'原料毎栄養価表'!$F$2:$WJ$62,ROW(),0)*('レシピ表'!I$3/HLOOKUP('レシピ表'!I$2,'原料毎栄養価表'!$F$2:$WJ$62,3,0)),"-")</f>
        <v>-</v>
      </c>
      <c r="J47" s="27">
        <f>IF(HLOOKUP('レシピ表'!J$2,'原料毎栄養価表'!$F$2:$WJ$62,ROW(),0)*('レシピ表'!J$3/HLOOKUP('レシピ表'!J$2,'原料毎栄養価表'!$F$2:$WJ$62,3,0))&lt;&gt;0, HLOOKUP('レシピ表'!J$2,'原料毎栄養価表'!$F$2:$WJ$62,ROW(),0)*('レシピ表'!J$3/HLOOKUP('レシピ表'!J$2,'原料毎栄養価表'!$F$2:$WJ$62,3,0)),"-")</f>
        <v>0.22</v>
      </c>
      <c r="K47" s="27">
        <f>IF(HLOOKUP('レシピ表'!K$2,'原料毎栄養価表'!$F$2:$WJ$62,ROW(),0)*('レシピ表'!K$3/HLOOKUP('レシピ表'!K$2,'原料毎栄養価表'!$F$2:$WJ$62,3,0))&lt;&gt;0, HLOOKUP('レシピ表'!K$2,'原料毎栄養価表'!$F$2:$WJ$62,ROW(),0)*('レシピ表'!K$3/HLOOKUP('レシピ表'!K$2,'原料毎栄養価表'!$F$2:$WJ$62,3,0)),"-")</f>
        <v>0.143</v>
      </c>
      <c r="L47" s="27">
        <f>IF(HLOOKUP('レシピ表'!L$2,'原料毎栄養価表'!$F$2:$WJ$62,ROW(),0)*('レシピ表'!L$3/HLOOKUP('レシピ表'!L$2,'原料毎栄養価表'!$F$2:$WJ$62,3,0))&lt;&gt;0, HLOOKUP('レシピ表'!L$2,'原料毎栄養価表'!$F$2:$WJ$62,ROW(),0)*('レシピ表'!L$3/HLOOKUP('レシピ表'!L$2,'原料毎栄養価表'!$F$2:$WJ$62,3,0)),"-")</f>
        <v>0.0004</v>
      </c>
      <c r="M47" s="27" t="str">
        <f>IF(HLOOKUP('レシピ表'!M$2,'原料毎栄養価表'!$F$2:$WJ$62,ROW(),0)*('レシピ表'!M$3/HLOOKUP('レシピ表'!M$2,'原料毎栄養価表'!$F$2:$WJ$62,3,0))&lt;&gt;0, HLOOKUP('レシピ表'!M$2,'原料毎栄養価表'!$F$2:$WJ$62,ROW(),0)*('レシピ表'!M$3/HLOOKUP('レシピ表'!M$2,'原料毎栄養価表'!$F$2:$WJ$62,3,0)),"-")</f>
        <v>-</v>
      </c>
      <c r="N47" s="27">
        <f>IF(HLOOKUP('レシピ表'!N$2,'原料毎栄養価表'!$F$2:$WJ$62,ROW(),0)*('レシピ表'!N$3/HLOOKUP('レシピ表'!N$2,'原料毎栄養価表'!$F$2:$WJ$62,3,0))&lt;&gt;0, HLOOKUP('レシピ表'!N$2,'原料毎栄養価表'!$F$2:$WJ$62,ROW(),0)*('レシピ表'!N$3/HLOOKUP('レシピ表'!N$2,'原料毎栄養価表'!$F$2:$WJ$62,3,0)),"-")</f>
        <v>0.0315</v>
      </c>
      <c r="O47" s="27" t="str">
        <f>IF(HLOOKUP('レシピ表'!O$2,'原料毎栄養価表'!$F$2:$WJ$62,ROW(),0)*('レシピ表'!O$3/HLOOKUP('レシピ表'!O$2,'原料毎栄養価表'!$F$2:$WJ$62,3,0))&lt;&gt;0, HLOOKUP('レシピ表'!O$2,'原料毎栄養価表'!$F$2:$WJ$62,ROW(),0)*('レシピ表'!O$3/HLOOKUP('レシピ表'!O$2,'原料毎栄養価表'!$F$2:$WJ$62,3,0)),"-")</f>
        <v>-</v>
      </c>
      <c r="P47" s="27" t="str">
        <f>IF(HLOOKUP('レシピ表'!P$2,'原料毎栄養価表'!$F$2:$WJ$62,ROW(),0)*('レシピ表'!P$3/HLOOKUP('レシピ表'!P$2,'原料毎栄養価表'!$F$2:$WJ$62,3,0))&lt;&gt;0, HLOOKUP('レシピ表'!P$2,'原料毎栄養価表'!$F$2:$WJ$62,ROW(),0)*('レシピ表'!P$3/HLOOKUP('レシピ表'!P$2,'原料毎栄養価表'!$F$2:$WJ$62,3,0)),"-")</f>
        <v>-</v>
      </c>
      <c r="Q47" s="27">
        <f>IF(HLOOKUP('レシピ表'!Q$2,'原料毎栄養価表'!$F$2:$WJ$62,ROW(),0)*('レシピ表'!Q$3/HLOOKUP('レシピ表'!Q$2,'原料毎栄養価表'!$F$2:$WJ$62,3,0))&lt;&gt;0, HLOOKUP('レシピ表'!Q$2,'原料毎栄養価表'!$F$2:$WJ$62,ROW(),0)*('レシピ表'!Q$3/HLOOKUP('レシピ表'!Q$2,'原料毎栄養価表'!$F$2:$WJ$62,3,0)),"-")</f>
        <v>0.0066</v>
      </c>
      <c r="R47" s="27" t="str">
        <f>IF(HLOOKUP('レシピ表'!R$2,'原料毎栄養価表'!$F$2:$WJ$62,ROW(),0)*('レシピ表'!R$3/HLOOKUP('レシピ表'!R$2,'原料毎栄養価表'!$F$2:$WJ$62,3,0))&lt;&gt;0, HLOOKUP('レシピ表'!R$2,'原料毎栄養価表'!$F$2:$WJ$62,ROW(),0)*('レシピ表'!R$3/HLOOKUP('レシピ表'!R$2,'原料毎栄養価表'!$F$2:$WJ$62,3,0)),"-")</f>
        <v>-</v>
      </c>
      <c r="S47" s="27" t="str">
        <f>IF(HLOOKUP('レシピ表'!S$2,'原料毎栄養価表'!$F$2:$WJ$62,ROW(),0)*('レシピ表'!S$3/HLOOKUP('レシピ表'!S$2,'原料毎栄養価表'!$F$2:$WJ$62,3,0))&lt;&gt;0, HLOOKUP('レシピ表'!S$2,'原料毎栄養価表'!$F$2:$WJ$62,ROW(),0)*('レシピ表'!S$3/HLOOKUP('レシピ表'!S$2,'原料毎栄養価表'!$F$2:$WJ$62,3,0)),"-")</f>
        <v>-</v>
      </c>
      <c r="T47" s="27" t="str">
        <f>IF(HLOOKUP('レシピ表'!T$2,'原料毎栄養価表'!$F$2:$WJ$62,ROW(),0)*('レシピ表'!T$3/HLOOKUP('レシピ表'!T$2,'原料毎栄養価表'!$F$2:$WJ$62,3,0))&lt;&gt;0, HLOOKUP('レシピ表'!T$2,'原料毎栄養価表'!$F$2:$WJ$62,ROW(),0)*('レシピ表'!T$3/HLOOKUP('レシピ表'!T$2,'原料毎栄養価表'!$F$2:$WJ$62,3,0)),"-")</f>
        <v>-</v>
      </c>
      <c r="U47" s="27" t="str">
        <f>IF(HLOOKUP('レシピ表'!U$2,'原料毎栄養価表'!$F$2:$WJ$62,ROW(),0)*('レシピ表'!U$3/HLOOKUP('レシピ表'!U$2,'原料毎栄養価表'!$F$2:$WJ$62,3,0))&lt;&gt;0, HLOOKUP('レシピ表'!U$2,'原料毎栄養価表'!$F$2:$WJ$62,ROW(),0)*('レシピ表'!U$3/HLOOKUP('レシピ表'!U$2,'原料毎栄養価表'!$F$2:$WJ$62,3,0)),"-")</f>
        <v>-</v>
      </c>
      <c r="V47" s="27">
        <f>IF(HLOOKUP('レシピ表'!V$2,'原料毎栄養価表'!$F$2:$WJ$62,ROW(),0)*('レシピ表'!V$3/HLOOKUP('レシピ表'!V$2,'原料毎栄養価表'!$F$2:$WJ$62,3,0))&lt;&gt;0, HLOOKUP('レシピ表'!V$2,'原料毎栄養価表'!$F$2:$WJ$62,ROW(),0)*('レシピ表'!V$3/HLOOKUP('レシピ表'!V$2,'原料毎栄養価表'!$F$2:$WJ$62,3,0)),"-")</f>
        <v>0.85</v>
      </c>
      <c r="W47" s="27">
        <f>IF(HLOOKUP('レシピ表'!W$2,'原料毎栄養価表'!$F$2:$WJ$62,ROW(),0)*('レシピ表'!W$3/HLOOKUP('レシピ表'!W$2,'原料毎栄養価表'!$F$2:$WJ$62,3,0))&lt;&gt;0, HLOOKUP('レシピ表'!W$2,'原料毎栄養価表'!$F$2:$WJ$62,ROW(),0)*('レシピ表'!W$3/HLOOKUP('レシピ表'!W$2,'原料毎栄養価表'!$F$2:$WJ$62,3,0)),"-")</f>
        <v>1.4</v>
      </c>
      <c r="X47" s="27" t="str">
        <f>IF(HLOOKUP('レシピ表'!X$2,'原料毎栄養価表'!$F$2:$WJ$62,ROW(),0)*('レシピ表'!X$3/HLOOKUP('レシピ表'!X$2,'原料毎栄養価表'!$F$2:$WJ$62,3,0))&lt;&gt;0, HLOOKUP('レシピ表'!X$2,'原料毎栄養価表'!$F$2:$WJ$62,ROW(),0)*('レシピ表'!X$3/HLOOKUP('レシピ表'!X$2,'原料毎栄養価表'!$F$2:$WJ$62,3,0)),"-")</f>
        <v>-</v>
      </c>
      <c r="Y47" s="27" t="str">
        <f>IF(HLOOKUP('レシピ表'!Y$2,'原料毎栄養価表'!$F$2:$WJ$62,ROW(),0)*('レシピ表'!Y$3/HLOOKUP('レシピ表'!Y$2,'原料毎栄養価表'!$F$2:$WJ$62,3,0))&lt;&gt;0, HLOOKUP('レシピ表'!Y$2,'原料毎栄養価表'!$F$2:$WJ$62,ROW(),0)*('レシピ表'!Y$3/HLOOKUP('レシピ表'!Y$2,'原料毎栄養価表'!$F$2:$WJ$62,3,0)),"-")</f>
        <v>-</v>
      </c>
      <c r="Z47" s="27" t="str">
        <f>IF(HLOOKUP('レシピ表'!Z$2,'原料毎栄養価表'!$F$2:$WJ$62,ROW(),0)*('レシピ表'!Z$3/HLOOKUP('レシピ表'!Z$2,'原料毎栄養価表'!$F$2:$WJ$62,3,0))&lt;&gt;0, HLOOKUP('レシピ表'!Z$2,'原料毎栄養価表'!$F$2:$WJ$62,ROW(),0)*('レシピ表'!Z$3/HLOOKUP('レシピ表'!Z$2,'原料毎栄養価表'!$F$2:$WJ$62,3,0)),"-")</f>
        <v>-</v>
      </c>
      <c r="AA47" s="27" t="str">
        <f>IF(HLOOKUP('レシピ表'!AA$2,'原料毎栄養価表'!$F$2:$WJ$62,ROW(),0)*('レシピ表'!AA$3/HLOOKUP('レシピ表'!AA$2,'原料毎栄養価表'!$F$2:$WJ$62,3,0))&lt;&gt;0, HLOOKUP('レシピ表'!AA$2,'原料毎栄養価表'!$F$2:$WJ$62,ROW(),0)*('レシピ表'!AA$3/HLOOKUP('レシピ表'!AA$2,'原料毎栄養価表'!$F$2:$WJ$62,3,0)),"-")</f>
        <v>-</v>
      </c>
      <c r="AB47" s="27" t="str">
        <f>IF(HLOOKUP('レシピ表'!AB$2,'原料毎栄養価表'!$F$2:$WJ$62,ROW(),0)*('レシピ表'!AB$3/HLOOKUP('レシピ表'!AB$2,'原料毎栄養価表'!$F$2:$WJ$62,3,0))&lt;&gt;0, HLOOKUP('レシピ表'!AB$2,'原料毎栄養価表'!$F$2:$WJ$62,ROW(),0)*('レシピ表'!AB$3/HLOOKUP('レシピ表'!AB$2,'原料毎栄養価表'!$F$2:$WJ$62,3,0)),"-")</f>
        <v>-</v>
      </c>
      <c r="AC47" s="27" t="str">
        <f>IF(HLOOKUP('レシピ表'!AC$2,'原料毎栄養価表'!$F$2:$WJ$62,ROW(),0)*('レシピ表'!AC$3/HLOOKUP('レシピ表'!AC$2,'原料毎栄養価表'!$F$2:$WJ$62,3,0))&lt;&gt;0, HLOOKUP('レシピ表'!AC$2,'原料毎栄養価表'!$F$2:$WJ$62,ROW(),0)*('レシピ表'!AC$3/HLOOKUP('レシピ表'!AC$2,'原料毎栄養価表'!$F$2:$WJ$62,3,0)),"-")</f>
        <v>-</v>
      </c>
      <c r="AD47" s="27" t="str">
        <f>IF(HLOOKUP('レシピ表'!AD$2,'原料毎栄養価表'!$F$2:$WJ$62,ROW(),0)*('レシピ表'!AD$3/HLOOKUP('レシピ表'!AD$2,'原料毎栄養価表'!$F$2:$WJ$62,3,0))&lt;&gt;0, HLOOKUP('レシピ表'!AD$2,'原料毎栄養価表'!$F$2:$WJ$62,ROW(),0)*('レシピ表'!AD$3/HLOOKUP('レシピ表'!AD$2,'原料毎栄養価表'!$F$2:$WJ$62,3,0)),"-")</f>
        <v>-</v>
      </c>
      <c r="AE47" s="27" t="str">
        <f>IF(HLOOKUP('レシピ表'!AE$2,'原料毎栄養価表'!$F$2:$WJ$62,ROW(),0)*('レシピ表'!AE$3/HLOOKUP('レシピ表'!AE$2,'原料毎栄養価表'!$F$2:$WJ$62,3,0))&lt;&gt;0, HLOOKUP('レシピ表'!AE$2,'原料毎栄養価表'!$F$2:$WJ$62,ROW(),0)*('レシピ表'!AE$3/HLOOKUP('レシピ表'!AE$2,'原料毎栄養価表'!$F$2:$WJ$62,3,0)),"-")</f>
        <v>-</v>
      </c>
      <c r="AF47" s="27" t="str">
        <f>IF(HLOOKUP('レシピ表'!AF$2,'原料毎栄養価表'!$F$2:$WJ$62,ROW(),0)*('レシピ表'!AF$3/HLOOKUP('レシピ表'!AF$2,'原料毎栄養価表'!$F$2:$WJ$62,3,0))&lt;&gt;0, HLOOKUP('レシピ表'!AF$2,'原料毎栄養価表'!$F$2:$WJ$62,ROW(),0)*('レシピ表'!AF$3/HLOOKUP('レシピ表'!AF$2,'原料毎栄養価表'!$F$2:$WJ$62,3,0)),"-")</f>
        <v>-</v>
      </c>
      <c r="AG47" s="27" t="str">
        <f>IF(HLOOKUP('レシピ表'!AG$2,'原料毎栄養価表'!$F$2:$WJ$62,ROW(),0)*('レシピ表'!AG$3/HLOOKUP('レシピ表'!AG$2,'原料毎栄養価表'!$F$2:$WJ$62,3,0))&lt;&gt;0, HLOOKUP('レシピ表'!AG$2,'原料毎栄養価表'!$F$2:$WJ$62,ROW(),0)*('レシピ表'!AG$3/HLOOKUP('レシピ表'!AG$2,'原料毎栄養価表'!$F$2:$WJ$62,3,0)),"-")</f>
        <v>-</v>
      </c>
      <c r="AH47" s="27" t="str">
        <f>IF(HLOOKUP('レシピ表'!AH$2,'原料毎栄養価表'!$F$2:$WJ$62,ROW(),0)*('レシピ表'!AH$3/HLOOKUP('レシピ表'!AH$2,'原料毎栄養価表'!$F$2:$WJ$62,3,0))&lt;&gt;0, HLOOKUP('レシピ表'!AH$2,'原料毎栄養価表'!$F$2:$WJ$62,ROW(),0)*('レシピ表'!AH$3/HLOOKUP('レシピ表'!AH$2,'原料毎栄養価表'!$F$2:$WJ$62,3,0)),"-")</f>
        <v>-</v>
      </c>
      <c r="AI47" s="27" t="str">
        <f>IF(HLOOKUP('レシピ表'!AI$2,'原料毎栄養価表'!$F$2:$WJ$62,ROW(),0)*('レシピ表'!AI$3/HLOOKUP('レシピ表'!AI$2,'原料毎栄養価表'!$F$2:$WJ$62,3,0))&lt;&gt;0, HLOOKUP('レシピ表'!AI$2,'原料毎栄養価表'!$F$2:$WJ$62,ROW(),0)*('レシピ表'!AI$3/HLOOKUP('レシピ表'!AI$2,'原料毎栄養価表'!$F$2:$WJ$62,3,0)),"-")</f>
        <v>-</v>
      </c>
      <c r="AJ47" s="27" t="str">
        <f>IF(HLOOKUP('レシピ表'!AJ$2,'原料毎栄養価表'!$F$2:$WJ$62,ROW(),0)*('レシピ表'!AJ$3/HLOOKUP('レシピ表'!AJ$2,'原料毎栄養価表'!$F$2:$WJ$62,3,0))&lt;&gt;0, HLOOKUP('レシピ表'!AJ$2,'原料毎栄養価表'!$F$2:$WJ$62,ROW(),0)*('レシピ表'!AJ$3/HLOOKUP('レシピ表'!AJ$2,'原料毎栄養価表'!$F$2:$WJ$62,3,0)),"-")</f>
        <v>-</v>
      </c>
      <c r="AK47" s="27" t="str">
        <f>IF(HLOOKUP('レシピ表'!AK$2,'原料毎栄養価表'!$F$2:$WJ$62,ROW(),0)*('レシピ表'!AK$3/HLOOKUP('レシピ表'!AK$2,'原料毎栄養価表'!$F$2:$WJ$62,3,0))&lt;&gt;0, HLOOKUP('レシピ表'!AK$2,'原料毎栄養価表'!$F$2:$WJ$62,ROW(),0)*('レシピ表'!AK$3/HLOOKUP('レシピ表'!AK$2,'原料毎栄養価表'!$F$2:$WJ$62,3,0)),"-")</f>
        <v>-</v>
      </c>
      <c r="AL47" s="27" t="str">
        <f>IF(HLOOKUP('レシピ表'!AL$2,'原料毎栄養価表'!$F$2:$WJ$62,ROW(),0)*('レシピ表'!AL$3/HLOOKUP('レシピ表'!AL$2,'原料毎栄養価表'!$F$2:$WJ$62,3,0))&lt;&gt;0, HLOOKUP('レシピ表'!AL$2,'原料毎栄養価表'!$F$2:$WJ$62,ROW(),0)*('レシピ表'!AL$3/HLOOKUP('レシピ表'!AL$2,'原料毎栄養価表'!$F$2:$WJ$62,3,0)),"-")</f>
        <v>-</v>
      </c>
      <c r="AM47" s="27" t="str">
        <f>IF(HLOOKUP('レシピ表'!AM$2,'原料毎栄養価表'!$F$2:$WJ$62,ROW(),0)*('レシピ表'!AM$3/HLOOKUP('レシピ表'!AM$2,'原料毎栄養価表'!$F$2:$WJ$62,3,0))&lt;&gt;0, HLOOKUP('レシピ表'!AM$2,'原料毎栄養価表'!$F$2:$WJ$62,ROW(),0)*('レシピ表'!AM$3/HLOOKUP('レシピ表'!AM$2,'原料毎栄養価表'!$F$2:$WJ$62,3,0)),"-")</f>
        <v>-</v>
      </c>
      <c r="AN47" s="27" t="str">
        <f>IF(HLOOKUP('レシピ表'!AN$2,'原料毎栄養価表'!$F$2:$WJ$62,ROW(),0)*('レシピ表'!AN$3/HLOOKUP('レシピ表'!AN$2,'原料毎栄養価表'!$F$2:$WJ$62,3,0))&lt;&gt;0, HLOOKUP('レシピ表'!AN$2,'原料毎栄養価表'!$F$2:$WJ$62,ROW(),0)*('レシピ表'!AN$3/HLOOKUP('レシピ表'!AN$2,'原料毎栄養価表'!$F$2:$WJ$62,3,0)),"-")</f>
        <v>-</v>
      </c>
      <c r="AO47" s="27" t="str">
        <f>IF(HLOOKUP('レシピ表'!AO$2,'原料毎栄養価表'!$F$2:$WJ$62,ROW(),0)*('レシピ表'!AO$3/HLOOKUP('レシピ表'!AO$2,'原料毎栄養価表'!$F$2:$WJ$62,3,0))&lt;&gt;0, HLOOKUP('レシピ表'!AO$2,'原料毎栄養価表'!$F$2:$WJ$62,ROW(),0)*('レシピ表'!AO$3/HLOOKUP('レシピ表'!AO$2,'原料毎栄養価表'!$F$2:$WJ$62,3,0)),"-")</f>
        <v>-</v>
      </c>
      <c r="AP47" s="27" t="str">
        <f>IF(HLOOKUP('レシピ表'!AP$2,'原料毎栄養価表'!$F$2:$WJ$62,ROW(),0)*('レシピ表'!AP$3/HLOOKUP('レシピ表'!AP$2,'原料毎栄養価表'!$F$2:$WJ$62,3,0))&lt;&gt;0, HLOOKUP('レシピ表'!AP$2,'原料毎栄養価表'!$F$2:$WJ$62,ROW(),0)*('レシピ表'!AP$3/HLOOKUP('レシピ表'!AP$2,'原料毎栄養価表'!$F$2:$WJ$62,3,0)),"-")</f>
        <v>-</v>
      </c>
      <c r="AQ47" s="27" t="str">
        <f>IF(HLOOKUP('レシピ表'!AQ$2,'原料毎栄養価表'!$F$2:$WJ$62,ROW(),0)*('レシピ表'!AQ$3/HLOOKUP('レシピ表'!AQ$2,'原料毎栄養価表'!$F$2:$WJ$62,3,0))&lt;&gt;0, HLOOKUP('レシピ表'!AQ$2,'原料毎栄養価表'!$F$2:$WJ$62,ROW(),0)*('レシピ表'!AQ$3/HLOOKUP('レシピ表'!AQ$2,'原料毎栄養価表'!$F$2:$WJ$62,3,0)),"-")</f>
        <v>-</v>
      </c>
      <c r="AR47" s="27" t="str">
        <f>IF(HLOOKUP('レシピ表'!AR$2,'原料毎栄養価表'!$F$2:$WJ$62,ROW(),0)*('レシピ表'!AR$3/HLOOKUP('レシピ表'!AR$2,'原料毎栄養価表'!$F$2:$WJ$62,3,0))&lt;&gt;0, HLOOKUP('レシピ表'!AR$2,'原料毎栄養価表'!$F$2:$WJ$62,ROW(),0)*('レシピ表'!AR$3/HLOOKUP('レシピ表'!AR$2,'原料毎栄養価表'!$F$2:$WJ$62,3,0)),"-")</f>
        <v>-</v>
      </c>
      <c r="AS47" s="27" t="str">
        <f>IF(HLOOKUP('レシピ表'!AS$2,'原料毎栄養価表'!$F$2:$WJ$62,ROW(),0)*('レシピ表'!AS$3/HLOOKUP('レシピ表'!AS$2,'原料毎栄養価表'!$F$2:$WJ$62,3,0))&lt;&gt;0, HLOOKUP('レシピ表'!AS$2,'原料毎栄養価表'!$F$2:$WJ$62,ROW(),0)*('レシピ表'!AS$3/HLOOKUP('レシピ表'!AS$2,'原料毎栄養価表'!$F$2:$WJ$62,3,0)),"-")</f>
        <v>-</v>
      </c>
      <c r="AT47" s="27" t="str">
        <f>IF(HLOOKUP('レシピ表'!AT$2,'原料毎栄養価表'!$F$2:$WJ$62,ROW(),0)*('レシピ表'!AT$3/HLOOKUP('レシピ表'!AT$2,'原料毎栄養価表'!$F$2:$WJ$62,3,0))&lt;&gt;0, HLOOKUP('レシピ表'!AT$2,'原料毎栄養価表'!$F$2:$WJ$62,ROW(),0)*('レシピ表'!AT$3/HLOOKUP('レシピ表'!AT$2,'原料毎栄養価表'!$F$2:$WJ$62,3,0)),"-")</f>
        <v>-</v>
      </c>
    </row>
    <row r="48" ht="13.5" customHeight="1">
      <c r="A48" s="1"/>
      <c r="B48" s="13" t="s">
        <v>185</v>
      </c>
      <c r="C48" s="13" t="s">
        <v>186</v>
      </c>
      <c r="D48" s="13" t="s">
        <v>187</v>
      </c>
      <c r="E48" s="13" t="s">
        <v>188</v>
      </c>
      <c r="F48" s="27">
        <f>SUM('レシピ表'!I48:ZP48)</f>
        <v>28.3964</v>
      </c>
      <c r="G48" s="30">
        <v>100.0</v>
      </c>
      <c r="H48" s="31">
        <f>IFERROR('レシピ表'!$F48/HLOOKUP('レシピ表'!H$1,'必要栄養価表'!$F$4:$X$62,ROW()-1,0)*100,"-")</f>
        <v>189.3093333</v>
      </c>
      <c r="I48" s="27" t="str">
        <f>IF(HLOOKUP('レシピ表'!I$2,'原料毎栄養価表'!$F$2:$WJ$62,ROW(),0)*('レシピ表'!I$3/HLOOKUP('レシピ表'!I$2,'原料毎栄養価表'!$F$2:$WJ$62,3,0))&lt;&gt;0, HLOOKUP('レシピ表'!I$2,'原料毎栄養価表'!$F$2:$WJ$62,ROW(),0)*('レシピ表'!I$3/HLOOKUP('レシピ表'!I$2,'原料毎栄養価表'!$F$2:$WJ$62,3,0)),"-")</f>
        <v>-</v>
      </c>
      <c r="J48" s="27">
        <f>IF(HLOOKUP('レシピ表'!J$2,'原料毎栄養価表'!$F$2:$WJ$62,ROW(),0)*('レシピ表'!J$3/HLOOKUP('レシピ表'!J$2,'原料毎栄養価表'!$F$2:$WJ$62,3,0))&lt;&gt;0, HLOOKUP('レシピ表'!J$2,'原料毎栄養価表'!$F$2:$WJ$62,ROW(),0)*('レシピ表'!J$3/HLOOKUP('レシピ表'!J$2,'原料毎栄養価表'!$F$2:$WJ$62,3,0)),"-")</f>
        <v>2.1</v>
      </c>
      <c r="K48" s="27">
        <f>IF(HLOOKUP('レシピ表'!K$2,'原料毎栄養価表'!$F$2:$WJ$62,ROW(),0)*('レシピ表'!K$3/HLOOKUP('レシピ表'!K$2,'原料毎栄養価表'!$F$2:$WJ$62,3,0))&lt;&gt;0, HLOOKUP('レシピ表'!K$2,'原料毎栄養価表'!$F$2:$WJ$62,ROW(),0)*('レシピ表'!K$3/HLOOKUP('レシピ表'!K$2,'原料毎栄養価表'!$F$2:$WJ$62,3,0)),"-")</f>
        <v>0.41</v>
      </c>
      <c r="L48" s="27">
        <f>IF(HLOOKUP('レシピ表'!L$2,'原料毎栄養価表'!$F$2:$WJ$62,ROW(),0)*('レシピ表'!L$3/HLOOKUP('レシピ表'!L$2,'原料毎栄養価表'!$F$2:$WJ$62,3,0))&lt;&gt;0, HLOOKUP('レシピ表'!L$2,'原料毎栄養価表'!$F$2:$WJ$62,ROW(),0)*('レシピ表'!L$3/HLOOKUP('レシピ表'!L$2,'原料毎栄養価表'!$F$2:$WJ$62,3,0)),"-")</f>
        <v>0.0014</v>
      </c>
      <c r="M48" s="27" t="str">
        <f>IF(HLOOKUP('レシピ表'!M$2,'原料毎栄養価表'!$F$2:$WJ$62,ROW(),0)*('レシピ表'!M$3/HLOOKUP('レシピ表'!M$2,'原料毎栄養価表'!$F$2:$WJ$62,3,0))&lt;&gt;0, HLOOKUP('レシピ表'!M$2,'原料毎栄養価表'!$F$2:$WJ$62,ROW(),0)*('レシピ表'!M$3/HLOOKUP('レシピ表'!M$2,'原料毎栄養価表'!$F$2:$WJ$62,3,0)),"-")</f>
        <v>-</v>
      </c>
      <c r="N48" s="27">
        <f>IF(HLOOKUP('レシピ表'!N$2,'原料毎栄養価表'!$F$2:$WJ$62,ROW(),0)*('レシピ表'!N$3/HLOOKUP('レシピ表'!N$2,'原料毎栄養価表'!$F$2:$WJ$62,3,0))&lt;&gt;0, HLOOKUP('レシピ表'!N$2,'原料毎栄養価表'!$F$2:$WJ$62,ROW(),0)*('レシピ表'!N$3/HLOOKUP('レシピ表'!N$2,'原料毎栄養価表'!$F$2:$WJ$62,3,0)),"-")</f>
        <v>5.19</v>
      </c>
      <c r="O48" s="27" t="str">
        <f>IF(HLOOKUP('レシピ表'!O$2,'原料毎栄養価表'!$F$2:$WJ$62,ROW(),0)*('レシピ表'!O$3/HLOOKUP('レシピ表'!O$2,'原料毎栄養価表'!$F$2:$WJ$62,3,0))&lt;&gt;0, HLOOKUP('レシピ表'!O$2,'原料毎栄養価表'!$F$2:$WJ$62,ROW(),0)*('レシピ表'!O$3/HLOOKUP('レシピ表'!O$2,'原料毎栄養価表'!$F$2:$WJ$62,3,0)),"-")</f>
        <v>-</v>
      </c>
      <c r="P48" s="27" t="str">
        <f>IF(HLOOKUP('レシピ表'!P$2,'原料毎栄養価表'!$F$2:$WJ$62,ROW(),0)*('レシピ表'!P$3/HLOOKUP('レシピ表'!P$2,'原料毎栄養価表'!$F$2:$WJ$62,3,0))&lt;&gt;0, HLOOKUP('レシピ表'!P$2,'原料毎栄養価表'!$F$2:$WJ$62,ROW(),0)*('レシピ表'!P$3/HLOOKUP('レシピ表'!P$2,'原料毎栄養価表'!$F$2:$WJ$62,3,0)),"-")</f>
        <v>-</v>
      </c>
      <c r="Q48" s="27">
        <f>IF(HLOOKUP('レシピ表'!Q$2,'原料毎栄養価表'!$F$2:$WJ$62,ROW(),0)*('レシピ表'!Q$3/HLOOKUP('レシピ表'!Q$2,'原料毎栄養価表'!$F$2:$WJ$62,3,0))&lt;&gt;0, HLOOKUP('レシピ表'!Q$2,'原料毎栄養価表'!$F$2:$WJ$62,ROW(),0)*('レシピ表'!Q$3/HLOOKUP('レシピ表'!Q$2,'原料毎栄養価表'!$F$2:$WJ$62,3,0)),"-")</f>
        <v>0.195</v>
      </c>
      <c r="R48" s="27" t="str">
        <f>IF(HLOOKUP('レシピ表'!R$2,'原料毎栄養価表'!$F$2:$WJ$62,ROW(),0)*('レシピ表'!R$3/HLOOKUP('レシピ表'!R$2,'原料毎栄養価表'!$F$2:$WJ$62,3,0))&lt;&gt;0, HLOOKUP('レシピ表'!R$2,'原料毎栄養価表'!$F$2:$WJ$62,ROW(),0)*('レシピ表'!R$3/HLOOKUP('レシピ表'!R$2,'原料毎栄養価表'!$F$2:$WJ$62,3,0)),"-")</f>
        <v>-</v>
      </c>
      <c r="S48" s="27" t="str">
        <f>IF(HLOOKUP('レシピ表'!S$2,'原料毎栄養価表'!$F$2:$WJ$62,ROW(),0)*('レシピ表'!S$3/HLOOKUP('レシピ表'!S$2,'原料毎栄養価表'!$F$2:$WJ$62,3,0))&lt;&gt;0, HLOOKUP('レシピ表'!S$2,'原料毎栄養価表'!$F$2:$WJ$62,ROW(),0)*('レシピ表'!S$3/HLOOKUP('レシピ表'!S$2,'原料毎栄養価表'!$F$2:$WJ$62,3,0)),"-")</f>
        <v>-</v>
      </c>
      <c r="T48" s="27" t="str">
        <f>IF(HLOOKUP('レシピ表'!T$2,'原料毎栄養価表'!$F$2:$WJ$62,ROW(),0)*('レシピ表'!T$3/HLOOKUP('レシピ表'!T$2,'原料毎栄養価表'!$F$2:$WJ$62,3,0))&lt;&gt;0, HLOOKUP('レシピ表'!T$2,'原料毎栄養価表'!$F$2:$WJ$62,ROW(),0)*('レシピ表'!T$3/HLOOKUP('レシピ表'!T$2,'原料毎栄養価表'!$F$2:$WJ$62,3,0)),"-")</f>
        <v>-</v>
      </c>
      <c r="U48" s="27" t="str">
        <f>IF(HLOOKUP('レシピ表'!U$2,'原料毎栄養価表'!$F$2:$WJ$62,ROW(),0)*('レシピ表'!U$3/HLOOKUP('レシピ表'!U$2,'原料毎栄養価表'!$F$2:$WJ$62,3,0))&lt;&gt;0, HLOOKUP('レシピ表'!U$2,'原料毎栄養価表'!$F$2:$WJ$62,ROW(),0)*('レシピ表'!U$3/HLOOKUP('レシピ表'!U$2,'原料毎栄養価表'!$F$2:$WJ$62,3,0)),"-")</f>
        <v>-</v>
      </c>
      <c r="V48" s="27">
        <f>IF(HLOOKUP('レシピ表'!V$2,'原料毎栄養価表'!$F$2:$WJ$62,ROW(),0)*('レシピ表'!V$3/HLOOKUP('レシピ表'!V$2,'原料毎栄養価表'!$F$2:$WJ$62,3,0))&lt;&gt;0, HLOOKUP('レシピ表'!V$2,'原料毎栄養価表'!$F$2:$WJ$62,ROW(),0)*('レシピ表'!V$3/HLOOKUP('レシピ表'!V$2,'原料毎栄養価表'!$F$2:$WJ$62,3,0)),"-")</f>
        <v>7.5</v>
      </c>
      <c r="W48" s="27">
        <f>IF(HLOOKUP('レシピ表'!W$2,'原料毎栄養価表'!$F$2:$WJ$62,ROW(),0)*('レシピ表'!W$3/HLOOKUP('レシピ表'!W$2,'原料毎栄養価表'!$F$2:$WJ$62,3,0))&lt;&gt;0, HLOOKUP('レシピ表'!W$2,'原料毎栄養価表'!$F$2:$WJ$62,ROW(),0)*('レシピ表'!W$3/HLOOKUP('レシピ表'!W$2,'原料毎栄養価表'!$F$2:$WJ$62,3,0)),"-")</f>
        <v>13</v>
      </c>
      <c r="X48" s="27" t="str">
        <f>IF(HLOOKUP('レシピ表'!X$2,'原料毎栄養価表'!$F$2:$WJ$62,ROW(),0)*('レシピ表'!X$3/HLOOKUP('レシピ表'!X$2,'原料毎栄養価表'!$F$2:$WJ$62,3,0))&lt;&gt;0, HLOOKUP('レシピ表'!X$2,'原料毎栄養価表'!$F$2:$WJ$62,ROW(),0)*('レシピ表'!X$3/HLOOKUP('レシピ表'!X$2,'原料毎栄養価表'!$F$2:$WJ$62,3,0)),"-")</f>
        <v>-</v>
      </c>
      <c r="Y48" s="27" t="str">
        <f>IF(HLOOKUP('レシピ表'!Y$2,'原料毎栄養価表'!$F$2:$WJ$62,ROW(),0)*('レシピ表'!Y$3/HLOOKUP('レシピ表'!Y$2,'原料毎栄養価表'!$F$2:$WJ$62,3,0))&lt;&gt;0, HLOOKUP('レシピ表'!Y$2,'原料毎栄養価表'!$F$2:$WJ$62,ROW(),0)*('レシピ表'!Y$3/HLOOKUP('レシピ表'!Y$2,'原料毎栄養価表'!$F$2:$WJ$62,3,0)),"-")</f>
        <v>-</v>
      </c>
      <c r="Z48" s="27" t="str">
        <f>IF(HLOOKUP('レシピ表'!Z$2,'原料毎栄養価表'!$F$2:$WJ$62,ROW(),0)*('レシピ表'!Z$3/HLOOKUP('レシピ表'!Z$2,'原料毎栄養価表'!$F$2:$WJ$62,3,0))&lt;&gt;0, HLOOKUP('レシピ表'!Z$2,'原料毎栄養価表'!$F$2:$WJ$62,ROW(),0)*('レシピ表'!Z$3/HLOOKUP('レシピ表'!Z$2,'原料毎栄養価表'!$F$2:$WJ$62,3,0)),"-")</f>
        <v>-</v>
      </c>
      <c r="AA48" s="27" t="str">
        <f>IF(HLOOKUP('レシピ表'!AA$2,'原料毎栄養価表'!$F$2:$WJ$62,ROW(),0)*('レシピ表'!AA$3/HLOOKUP('レシピ表'!AA$2,'原料毎栄養価表'!$F$2:$WJ$62,3,0))&lt;&gt;0, HLOOKUP('レシピ表'!AA$2,'原料毎栄養価表'!$F$2:$WJ$62,ROW(),0)*('レシピ表'!AA$3/HLOOKUP('レシピ表'!AA$2,'原料毎栄養価表'!$F$2:$WJ$62,3,0)),"-")</f>
        <v>-</v>
      </c>
      <c r="AB48" s="27" t="str">
        <f>IF(HLOOKUP('レシピ表'!AB$2,'原料毎栄養価表'!$F$2:$WJ$62,ROW(),0)*('レシピ表'!AB$3/HLOOKUP('レシピ表'!AB$2,'原料毎栄養価表'!$F$2:$WJ$62,3,0))&lt;&gt;0, HLOOKUP('レシピ表'!AB$2,'原料毎栄養価表'!$F$2:$WJ$62,ROW(),0)*('レシピ表'!AB$3/HLOOKUP('レシピ表'!AB$2,'原料毎栄養価表'!$F$2:$WJ$62,3,0)),"-")</f>
        <v>-</v>
      </c>
      <c r="AC48" s="27" t="str">
        <f>IF(HLOOKUP('レシピ表'!AC$2,'原料毎栄養価表'!$F$2:$WJ$62,ROW(),0)*('レシピ表'!AC$3/HLOOKUP('レシピ表'!AC$2,'原料毎栄養価表'!$F$2:$WJ$62,3,0))&lt;&gt;0, HLOOKUP('レシピ表'!AC$2,'原料毎栄養価表'!$F$2:$WJ$62,ROW(),0)*('レシピ表'!AC$3/HLOOKUP('レシピ表'!AC$2,'原料毎栄養価表'!$F$2:$WJ$62,3,0)),"-")</f>
        <v>-</v>
      </c>
      <c r="AD48" s="27" t="str">
        <f>IF(HLOOKUP('レシピ表'!AD$2,'原料毎栄養価表'!$F$2:$WJ$62,ROW(),0)*('レシピ表'!AD$3/HLOOKUP('レシピ表'!AD$2,'原料毎栄養価表'!$F$2:$WJ$62,3,0))&lt;&gt;0, HLOOKUP('レシピ表'!AD$2,'原料毎栄養価表'!$F$2:$WJ$62,ROW(),0)*('レシピ表'!AD$3/HLOOKUP('レシピ表'!AD$2,'原料毎栄養価表'!$F$2:$WJ$62,3,0)),"-")</f>
        <v>-</v>
      </c>
      <c r="AE48" s="27" t="str">
        <f>IF(HLOOKUP('レシピ表'!AE$2,'原料毎栄養価表'!$F$2:$WJ$62,ROW(),0)*('レシピ表'!AE$3/HLOOKUP('レシピ表'!AE$2,'原料毎栄養価表'!$F$2:$WJ$62,3,0))&lt;&gt;0, HLOOKUP('レシピ表'!AE$2,'原料毎栄養価表'!$F$2:$WJ$62,ROW(),0)*('レシピ表'!AE$3/HLOOKUP('レシピ表'!AE$2,'原料毎栄養価表'!$F$2:$WJ$62,3,0)),"-")</f>
        <v>-</v>
      </c>
      <c r="AF48" s="27" t="str">
        <f>IF(HLOOKUP('レシピ表'!AF$2,'原料毎栄養価表'!$F$2:$WJ$62,ROW(),0)*('レシピ表'!AF$3/HLOOKUP('レシピ表'!AF$2,'原料毎栄養価表'!$F$2:$WJ$62,3,0))&lt;&gt;0, HLOOKUP('レシピ表'!AF$2,'原料毎栄養価表'!$F$2:$WJ$62,ROW(),0)*('レシピ表'!AF$3/HLOOKUP('レシピ表'!AF$2,'原料毎栄養価表'!$F$2:$WJ$62,3,0)),"-")</f>
        <v>-</v>
      </c>
      <c r="AG48" s="27" t="str">
        <f>IF(HLOOKUP('レシピ表'!AG$2,'原料毎栄養価表'!$F$2:$WJ$62,ROW(),0)*('レシピ表'!AG$3/HLOOKUP('レシピ表'!AG$2,'原料毎栄養価表'!$F$2:$WJ$62,3,0))&lt;&gt;0, HLOOKUP('レシピ表'!AG$2,'原料毎栄養価表'!$F$2:$WJ$62,ROW(),0)*('レシピ表'!AG$3/HLOOKUP('レシピ表'!AG$2,'原料毎栄養価表'!$F$2:$WJ$62,3,0)),"-")</f>
        <v>-</v>
      </c>
      <c r="AH48" s="27" t="str">
        <f>IF(HLOOKUP('レシピ表'!AH$2,'原料毎栄養価表'!$F$2:$WJ$62,ROW(),0)*('レシピ表'!AH$3/HLOOKUP('レシピ表'!AH$2,'原料毎栄養価表'!$F$2:$WJ$62,3,0))&lt;&gt;0, HLOOKUP('レシピ表'!AH$2,'原料毎栄養価表'!$F$2:$WJ$62,ROW(),0)*('レシピ表'!AH$3/HLOOKUP('レシピ表'!AH$2,'原料毎栄養価表'!$F$2:$WJ$62,3,0)),"-")</f>
        <v>-</v>
      </c>
      <c r="AI48" s="27" t="str">
        <f>IF(HLOOKUP('レシピ表'!AI$2,'原料毎栄養価表'!$F$2:$WJ$62,ROW(),0)*('レシピ表'!AI$3/HLOOKUP('レシピ表'!AI$2,'原料毎栄養価表'!$F$2:$WJ$62,3,0))&lt;&gt;0, HLOOKUP('レシピ表'!AI$2,'原料毎栄養価表'!$F$2:$WJ$62,ROW(),0)*('レシピ表'!AI$3/HLOOKUP('レシピ表'!AI$2,'原料毎栄養価表'!$F$2:$WJ$62,3,0)),"-")</f>
        <v>-</v>
      </c>
      <c r="AJ48" s="27" t="str">
        <f>IF(HLOOKUP('レシピ表'!AJ$2,'原料毎栄養価表'!$F$2:$WJ$62,ROW(),0)*('レシピ表'!AJ$3/HLOOKUP('レシピ表'!AJ$2,'原料毎栄養価表'!$F$2:$WJ$62,3,0))&lt;&gt;0, HLOOKUP('レシピ表'!AJ$2,'原料毎栄養価表'!$F$2:$WJ$62,ROW(),0)*('レシピ表'!AJ$3/HLOOKUP('レシピ表'!AJ$2,'原料毎栄養価表'!$F$2:$WJ$62,3,0)),"-")</f>
        <v>-</v>
      </c>
      <c r="AK48" s="27" t="str">
        <f>IF(HLOOKUP('レシピ表'!AK$2,'原料毎栄養価表'!$F$2:$WJ$62,ROW(),0)*('レシピ表'!AK$3/HLOOKUP('レシピ表'!AK$2,'原料毎栄養価表'!$F$2:$WJ$62,3,0))&lt;&gt;0, HLOOKUP('レシピ表'!AK$2,'原料毎栄養価表'!$F$2:$WJ$62,ROW(),0)*('レシピ表'!AK$3/HLOOKUP('レシピ表'!AK$2,'原料毎栄養価表'!$F$2:$WJ$62,3,0)),"-")</f>
        <v>-</v>
      </c>
      <c r="AL48" s="27" t="str">
        <f>IF(HLOOKUP('レシピ表'!AL$2,'原料毎栄養価表'!$F$2:$WJ$62,ROW(),0)*('レシピ表'!AL$3/HLOOKUP('レシピ表'!AL$2,'原料毎栄養価表'!$F$2:$WJ$62,3,0))&lt;&gt;0, HLOOKUP('レシピ表'!AL$2,'原料毎栄養価表'!$F$2:$WJ$62,ROW(),0)*('レシピ表'!AL$3/HLOOKUP('レシピ表'!AL$2,'原料毎栄養価表'!$F$2:$WJ$62,3,0)),"-")</f>
        <v>-</v>
      </c>
      <c r="AM48" s="27" t="str">
        <f>IF(HLOOKUP('レシピ表'!AM$2,'原料毎栄養価表'!$F$2:$WJ$62,ROW(),0)*('レシピ表'!AM$3/HLOOKUP('レシピ表'!AM$2,'原料毎栄養価表'!$F$2:$WJ$62,3,0))&lt;&gt;0, HLOOKUP('レシピ表'!AM$2,'原料毎栄養価表'!$F$2:$WJ$62,ROW(),0)*('レシピ表'!AM$3/HLOOKUP('レシピ表'!AM$2,'原料毎栄養価表'!$F$2:$WJ$62,3,0)),"-")</f>
        <v>-</v>
      </c>
      <c r="AN48" s="27" t="str">
        <f>IF(HLOOKUP('レシピ表'!AN$2,'原料毎栄養価表'!$F$2:$WJ$62,ROW(),0)*('レシピ表'!AN$3/HLOOKUP('レシピ表'!AN$2,'原料毎栄養価表'!$F$2:$WJ$62,3,0))&lt;&gt;0, HLOOKUP('レシピ表'!AN$2,'原料毎栄養価表'!$F$2:$WJ$62,ROW(),0)*('レシピ表'!AN$3/HLOOKUP('レシピ表'!AN$2,'原料毎栄養価表'!$F$2:$WJ$62,3,0)),"-")</f>
        <v>-</v>
      </c>
      <c r="AO48" s="27" t="str">
        <f>IF(HLOOKUP('レシピ表'!AO$2,'原料毎栄養価表'!$F$2:$WJ$62,ROW(),0)*('レシピ表'!AO$3/HLOOKUP('レシピ表'!AO$2,'原料毎栄養価表'!$F$2:$WJ$62,3,0))&lt;&gt;0, HLOOKUP('レシピ表'!AO$2,'原料毎栄養価表'!$F$2:$WJ$62,ROW(),0)*('レシピ表'!AO$3/HLOOKUP('レシピ表'!AO$2,'原料毎栄養価表'!$F$2:$WJ$62,3,0)),"-")</f>
        <v>-</v>
      </c>
      <c r="AP48" s="27" t="str">
        <f>IF(HLOOKUP('レシピ表'!AP$2,'原料毎栄養価表'!$F$2:$WJ$62,ROW(),0)*('レシピ表'!AP$3/HLOOKUP('レシピ表'!AP$2,'原料毎栄養価表'!$F$2:$WJ$62,3,0))&lt;&gt;0, HLOOKUP('レシピ表'!AP$2,'原料毎栄養価表'!$F$2:$WJ$62,ROW(),0)*('レシピ表'!AP$3/HLOOKUP('レシピ表'!AP$2,'原料毎栄養価表'!$F$2:$WJ$62,3,0)),"-")</f>
        <v>-</v>
      </c>
      <c r="AQ48" s="27" t="str">
        <f>IF(HLOOKUP('レシピ表'!AQ$2,'原料毎栄養価表'!$F$2:$WJ$62,ROW(),0)*('レシピ表'!AQ$3/HLOOKUP('レシピ表'!AQ$2,'原料毎栄養価表'!$F$2:$WJ$62,3,0))&lt;&gt;0, HLOOKUP('レシピ表'!AQ$2,'原料毎栄養価表'!$F$2:$WJ$62,ROW(),0)*('レシピ表'!AQ$3/HLOOKUP('レシピ表'!AQ$2,'原料毎栄養価表'!$F$2:$WJ$62,3,0)),"-")</f>
        <v>-</v>
      </c>
      <c r="AR48" s="27" t="str">
        <f>IF(HLOOKUP('レシピ表'!AR$2,'原料毎栄養価表'!$F$2:$WJ$62,ROW(),0)*('レシピ表'!AR$3/HLOOKUP('レシピ表'!AR$2,'原料毎栄養価表'!$F$2:$WJ$62,3,0))&lt;&gt;0, HLOOKUP('レシピ表'!AR$2,'原料毎栄養価表'!$F$2:$WJ$62,ROW(),0)*('レシピ表'!AR$3/HLOOKUP('レシピ表'!AR$2,'原料毎栄養価表'!$F$2:$WJ$62,3,0)),"-")</f>
        <v>-</v>
      </c>
      <c r="AS48" s="27" t="str">
        <f>IF(HLOOKUP('レシピ表'!AS$2,'原料毎栄養価表'!$F$2:$WJ$62,ROW(),0)*('レシピ表'!AS$3/HLOOKUP('レシピ表'!AS$2,'原料毎栄養価表'!$F$2:$WJ$62,3,0))&lt;&gt;0, HLOOKUP('レシピ表'!AS$2,'原料毎栄養価表'!$F$2:$WJ$62,ROW(),0)*('レシピ表'!AS$3/HLOOKUP('レシピ表'!AS$2,'原料毎栄養価表'!$F$2:$WJ$62,3,0)),"-")</f>
        <v>-</v>
      </c>
      <c r="AT48" s="27" t="str">
        <f>IF(HLOOKUP('レシピ表'!AT$2,'原料毎栄養価表'!$F$2:$WJ$62,ROW(),0)*('レシピ表'!AT$3/HLOOKUP('レシピ表'!AT$2,'原料毎栄養価表'!$F$2:$WJ$62,3,0))&lt;&gt;0, HLOOKUP('レシピ表'!AT$2,'原料毎栄養価表'!$F$2:$WJ$62,ROW(),0)*('レシピ表'!AT$3/HLOOKUP('レシピ表'!AT$2,'原料毎栄養価表'!$F$2:$WJ$62,3,0)),"-")</f>
        <v>-</v>
      </c>
    </row>
    <row r="49" ht="13.5" customHeight="1">
      <c r="A49" s="1"/>
      <c r="B49" s="13" t="s">
        <v>189</v>
      </c>
      <c r="C49" s="13" t="s">
        <v>190</v>
      </c>
      <c r="D49" s="13" t="s">
        <v>191</v>
      </c>
      <c r="E49" s="13" t="s">
        <v>103</v>
      </c>
      <c r="F49" s="27">
        <f>SUM('レシピ表'!I49:ZP49)</f>
        <v>9.54</v>
      </c>
      <c r="G49" s="30">
        <v>100.0</v>
      </c>
      <c r="H49" s="31">
        <f>IFERROR('レシピ表'!$F49/HLOOKUP('レシピ表'!H$1,'必要栄養価表'!$F$4:$X$62,ROW()-1,0)*100,"-")</f>
        <v>190.8</v>
      </c>
      <c r="I49" s="27" t="str">
        <f>IF(HLOOKUP('レシピ表'!I$2,'原料毎栄養価表'!$F$2:$WJ$62,ROW(),0)*('レシピ表'!I$3/HLOOKUP('レシピ表'!I$2,'原料毎栄養価表'!$F$2:$WJ$62,3,0))&lt;&gt;0, HLOOKUP('レシピ表'!I$2,'原料毎栄養価表'!$F$2:$WJ$62,ROW(),0)*('レシピ表'!I$3/HLOOKUP('レシピ表'!I$2,'原料毎栄養価表'!$F$2:$WJ$62,3,0)),"-")</f>
        <v>-</v>
      </c>
      <c r="J49" s="27">
        <f>IF(HLOOKUP('レシピ表'!J$2,'原料毎栄養価表'!$F$2:$WJ$62,ROW(),0)*('レシピ表'!J$3/HLOOKUP('レシピ表'!J$2,'原料毎栄養価表'!$F$2:$WJ$62,3,0))&lt;&gt;0, HLOOKUP('レシピ表'!J$2,'原料毎栄養価表'!$F$2:$WJ$62,ROW(),0)*('レシピ表'!J$3/HLOOKUP('レシピ表'!J$2,'原料毎栄養価表'!$F$2:$WJ$62,3,0)),"-")</f>
        <v>0.74</v>
      </c>
      <c r="K49" s="27">
        <f>IF(HLOOKUP('レシピ表'!K$2,'原料毎栄養価表'!$F$2:$WJ$62,ROW(),0)*('レシピ表'!K$3/HLOOKUP('レシピ表'!K$2,'原料毎栄養価表'!$F$2:$WJ$62,3,0))&lt;&gt;0, HLOOKUP('レシピ表'!K$2,'原料毎栄養価表'!$F$2:$WJ$62,ROW(),0)*('レシピ表'!K$3/HLOOKUP('レシピ表'!K$2,'原料毎栄養価表'!$F$2:$WJ$62,3,0)),"-")</f>
        <v>0.31</v>
      </c>
      <c r="L49" s="27" t="str">
        <f>IF(HLOOKUP('レシピ表'!L$2,'原料毎栄養価表'!$F$2:$WJ$62,ROW(),0)*('レシピ表'!L$3/HLOOKUP('レシピ表'!L$2,'原料毎栄養価表'!$F$2:$WJ$62,3,0))&lt;&gt;0, HLOOKUP('レシピ表'!L$2,'原料毎栄養価表'!$F$2:$WJ$62,ROW(),0)*('レシピ表'!L$3/HLOOKUP('レシピ表'!L$2,'原料毎栄養価表'!$F$2:$WJ$62,3,0)),"-")</f>
        <v>-</v>
      </c>
      <c r="M49" s="27" t="str">
        <f>IF(HLOOKUP('レシピ表'!M$2,'原料毎栄養価表'!$F$2:$WJ$62,ROW(),0)*('レシピ表'!M$3/HLOOKUP('レシピ表'!M$2,'原料毎栄養価表'!$F$2:$WJ$62,3,0))&lt;&gt;0, HLOOKUP('レシピ表'!M$2,'原料毎栄養価表'!$F$2:$WJ$62,ROW(),0)*('レシピ表'!M$3/HLOOKUP('レシピ表'!M$2,'原料毎栄養価表'!$F$2:$WJ$62,3,0)),"-")</f>
        <v>-</v>
      </c>
      <c r="N49" s="27">
        <f>IF(HLOOKUP('レシピ表'!N$2,'原料毎栄養価表'!$F$2:$WJ$62,ROW(),0)*('レシピ表'!N$3/HLOOKUP('レシピ表'!N$2,'原料毎栄養価表'!$F$2:$WJ$62,3,0))&lt;&gt;0, HLOOKUP('レシピ表'!N$2,'原料毎栄養価表'!$F$2:$WJ$62,ROW(),0)*('レシピ表'!N$3/HLOOKUP('レシピ表'!N$2,'原料毎栄養価表'!$F$2:$WJ$62,3,0)),"-")</f>
        <v>0.6645</v>
      </c>
      <c r="O49" s="27" t="str">
        <f>IF(HLOOKUP('レシピ表'!O$2,'原料毎栄養価表'!$F$2:$WJ$62,ROW(),0)*('レシピ表'!O$3/HLOOKUP('レシピ表'!O$2,'原料毎栄養価表'!$F$2:$WJ$62,3,0))&lt;&gt;0, HLOOKUP('レシピ表'!O$2,'原料毎栄養価表'!$F$2:$WJ$62,ROW(),0)*('レシピ表'!O$3/HLOOKUP('レシピ表'!O$2,'原料毎栄養価表'!$F$2:$WJ$62,3,0)),"-")</f>
        <v>-</v>
      </c>
      <c r="P49" s="27" t="str">
        <f>IF(HLOOKUP('レシピ表'!P$2,'原料毎栄養価表'!$F$2:$WJ$62,ROW(),0)*('レシピ表'!P$3/HLOOKUP('レシピ表'!P$2,'原料毎栄養価表'!$F$2:$WJ$62,3,0))&lt;&gt;0, HLOOKUP('レシピ表'!P$2,'原料毎栄養価表'!$F$2:$WJ$62,ROW(),0)*('レシピ表'!P$3/HLOOKUP('レシピ表'!P$2,'原料毎栄養価表'!$F$2:$WJ$62,3,0)),"-")</f>
        <v>-</v>
      </c>
      <c r="Q49" s="27">
        <f>IF(HLOOKUP('レシピ表'!Q$2,'原料毎栄養価表'!$F$2:$WJ$62,ROW(),0)*('レシピ表'!Q$3/HLOOKUP('レシピ表'!Q$2,'原料毎栄養価表'!$F$2:$WJ$62,3,0))&lt;&gt;0, HLOOKUP('レシピ表'!Q$2,'原料毎栄養価表'!$F$2:$WJ$62,ROW(),0)*('レシピ表'!Q$3/HLOOKUP('レシピ表'!Q$2,'原料毎栄養価表'!$F$2:$WJ$62,3,0)),"-")</f>
        <v>0.0255</v>
      </c>
      <c r="R49" s="27" t="str">
        <f>IF(HLOOKUP('レシピ表'!R$2,'原料毎栄養価表'!$F$2:$WJ$62,ROW(),0)*('レシピ表'!R$3/HLOOKUP('レシピ表'!R$2,'原料毎栄養価表'!$F$2:$WJ$62,3,0))&lt;&gt;0, HLOOKUP('レシピ表'!R$2,'原料毎栄養価表'!$F$2:$WJ$62,ROW(),0)*('レシピ表'!R$3/HLOOKUP('レシピ表'!R$2,'原料毎栄養価表'!$F$2:$WJ$62,3,0)),"-")</f>
        <v>-</v>
      </c>
      <c r="S49" s="27" t="str">
        <f>IF(HLOOKUP('レシピ表'!S$2,'原料毎栄養価表'!$F$2:$WJ$62,ROW(),0)*('レシピ表'!S$3/HLOOKUP('レシピ表'!S$2,'原料毎栄養価表'!$F$2:$WJ$62,3,0))&lt;&gt;0, HLOOKUP('レシピ表'!S$2,'原料毎栄養価表'!$F$2:$WJ$62,ROW(),0)*('レシピ表'!S$3/HLOOKUP('レシピ表'!S$2,'原料毎栄養価表'!$F$2:$WJ$62,3,0)),"-")</f>
        <v>-</v>
      </c>
      <c r="T49" s="27" t="str">
        <f>IF(HLOOKUP('レシピ表'!T$2,'原料毎栄養価表'!$F$2:$WJ$62,ROW(),0)*('レシピ表'!T$3/HLOOKUP('レシピ表'!T$2,'原料毎栄養価表'!$F$2:$WJ$62,3,0))&lt;&gt;0, HLOOKUP('レシピ表'!T$2,'原料毎栄養価表'!$F$2:$WJ$62,ROW(),0)*('レシピ表'!T$3/HLOOKUP('レシピ表'!T$2,'原料毎栄養価表'!$F$2:$WJ$62,3,0)),"-")</f>
        <v>-</v>
      </c>
      <c r="U49" s="27" t="str">
        <f>IF(HLOOKUP('レシピ表'!U$2,'原料毎栄養価表'!$F$2:$WJ$62,ROW(),0)*('レシピ表'!U$3/HLOOKUP('レシピ表'!U$2,'原料毎栄養価表'!$F$2:$WJ$62,3,0))&lt;&gt;0, HLOOKUP('レシピ表'!U$2,'原料毎栄養価表'!$F$2:$WJ$62,ROW(),0)*('レシピ表'!U$3/HLOOKUP('レシピ表'!U$2,'原料毎栄養価表'!$F$2:$WJ$62,3,0)),"-")</f>
        <v>-</v>
      </c>
      <c r="V49" s="27">
        <f>IF(HLOOKUP('レシピ表'!V$2,'原料毎栄養価表'!$F$2:$WJ$62,ROW(),0)*('レシピ表'!V$3/HLOOKUP('レシピ表'!V$2,'原料毎栄養価表'!$F$2:$WJ$62,3,0))&lt;&gt;0, HLOOKUP('レシピ表'!V$2,'原料毎栄養価表'!$F$2:$WJ$62,ROW(),0)*('レシピ表'!V$3/HLOOKUP('レシピ表'!V$2,'原料毎栄養価表'!$F$2:$WJ$62,3,0)),"-")</f>
        <v>3</v>
      </c>
      <c r="W49" s="27">
        <f>IF(HLOOKUP('レシピ表'!W$2,'原料毎栄養価表'!$F$2:$WJ$62,ROW(),0)*('レシピ表'!W$3/HLOOKUP('レシピ表'!W$2,'原料毎栄養価表'!$F$2:$WJ$62,3,0))&lt;&gt;0, HLOOKUP('レシピ表'!W$2,'原料毎栄養価表'!$F$2:$WJ$62,ROW(),0)*('レシピ表'!W$3/HLOOKUP('レシピ表'!W$2,'原料毎栄養価表'!$F$2:$WJ$62,3,0)),"-")</f>
        <v>4.8</v>
      </c>
      <c r="X49" s="27" t="str">
        <f>IF(HLOOKUP('レシピ表'!X$2,'原料毎栄養価表'!$F$2:$WJ$62,ROW(),0)*('レシピ表'!X$3/HLOOKUP('レシピ表'!X$2,'原料毎栄養価表'!$F$2:$WJ$62,3,0))&lt;&gt;0, HLOOKUP('レシピ表'!X$2,'原料毎栄養価表'!$F$2:$WJ$62,ROW(),0)*('レシピ表'!X$3/HLOOKUP('レシピ表'!X$2,'原料毎栄養価表'!$F$2:$WJ$62,3,0)),"-")</f>
        <v>-</v>
      </c>
      <c r="Y49" s="27" t="str">
        <f>IF(HLOOKUP('レシピ表'!Y$2,'原料毎栄養価表'!$F$2:$WJ$62,ROW(),0)*('レシピ表'!Y$3/HLOOKUP('レシピ表'!Y$2,'原料毎栄養価表'!$F$2:$WJ$62,3,0))&lt;&gt;0, HLOOKUP('レシピ表'!Y$2,'原料毎栄養価表'!$F$2:$WJ$62,ROW(),0)*('レシピ表'!Y$3/HLOOKUP('レシピ表'!Y$2,'原料毎栄養価表'!$F$2:$WJ$62,3,0)),"-")</f>
        <v>-</v>
      </c>
      <c r="Z49" s="27" t="str">
        <f>IF(HLOOKUP('レシピ表'!Z$2,'原料毎栄養価表'!$F$2:$WJ$62,ROW(),0)*('レシピ表'!Z$3/HLOOKUP('レシピ表'!Z$2,'原料毎栄養価表'!$F$2:$WJ$62,3,0))&lt;&gt;0, HLOOKUP('レシピ表'!Z$2,'原料毎栄養価表'!$F$2:$WJ$62,ROW(),0)*('レシピ表'!Z$3/HLOOKUP('レシピ表'!Z$2,'原料毎栄養価表'!$F$2:$WJ$62,3,0)),"-")</f>
        <v>-</v>
      </c>
      <c r="AA49" s="27" t="str">
        <f>IF(HLOOKUP('レシピ表'!AA$2,'原料毎栄養価表'!$F$2:$WJ$62,ROW(),0)*('レシピ表'!AA$3/HLOOKUP('レシピ表'!AA$2,'原料毎栄養価表'!$F$2:$WJ$62,3,0))&lt;&gt;0, HLOOKUP('レシピ表'!AA$2,'原料毎栄養価表'!$F$2:$WJ$62,ROW(),0)*('レシピ表'!AA$3/HLOOKUP('レシピ表'!AA$2,'原料毎栄養価表'!$F$2:$WJ$62,3,0)),"-")</f>
        <v>-</v>
      </c>
      <c r="AB49" s="27" t="str">
        <f>IF(HLOOKUP('レシピ表'!AB$2,'原料毎栄養価表'!$F$2:$WJ$62,ROW(),0)*('レシピ表'!AB$3/HLOOKUP('レシピ表'!AB$2,'原料毎栄養価表'!$F$2:$WJ$62,3,0))&lt;&gt;0, HLOOKUP('レシピ表'!AB$2,'原料毎栄養価表'!$F$2:$WJ$62,ROW(),0)*('レシピ表'!AB$3/HLOOKUP('レシピ表'!AB$2,'原料毎栄養価表'!$F$2:$WJ$62,3,0)),"-")</f>
        <v>-</v>
      </c>
      <c r="AC49" s="27" t="str">
        <f>IF(HLOOKUP('レシピ表'!AC$2,'原料毎栄養価表'!$F$2:$WJ$62,ROW(),0)*('レシピ表'!AC$3/HLOOKUP('レシピ表'!AC$2,'原料毎栄養価表'!$F$2:$WJ$62,3,0))&lt;&gt;0, HLOOKUP('レシピ表'!AC$2,'原料毎栄養価表'!$F$2:$WJ$62,ROW(),0)*('レシピ表'!AC$3/HLOOKUP('レシピ表'!AC$2,'原料毎栄養価表'!$F$2:$WJ$62,3,0)),"-")</f>
        <v>-</v>
      </c>
      <c r="AD49" s="27" t="str">
        <f>IF(HLOOKUP('レシピ表'!AD$2,'原料毎栄養価表'!$F$2:$WJ$62,ROW(),0)*('レシピ表'!AD$3/HLOOKUP('レシピ表'!AD$2,'原料毎栄養価表'!$F$2:$WJ$62,3,0))&lt;&gt;0, HLOOKUP('レシピ表'!AD$2,'原料毎栄養価表'!$F$2:$WJ$62,ROW(),0)*('レシピ表'!AD$3/HLOOKUP('レシピ表'!AD$2,'原料毎栄養価表'!$F$2:$WJ$62,3,0)),"-")</f>
        <v>-</v>
      </c>
      <c r="AE49" s="27" t="str">
        <f>IF(HLOOKUP('レシピ表'!AE$2,'原料毎栄養価表'!$F$2:$WJ$62,ROW(),0)*('レシピ表'!AE$3/HLOOKUP('レシピ表'!AE$2,'原料毎栄養価表'!$F$2:$WJ$62,3,0))&lt;&gt;0, HLOOKUP('レシピ表'!AE$2,'原料毎栄養価表'!$F$2:$WJ$62,ROW(),0)*('レシピ表'!AE$3/HLOOKUP('レシピ表'!AE$2,'原料毎栄養価表'!$F$2:$WJ$62,3,0)),"-")</f>
        <v>-</v>
      </c>
      <c r="AF49" s="27" t="str">
        <f>IF(HLOOKUP('レシピ表'!AF$2,'原料毎栄養価表'!$F$2:$WJ$62,ROW(),0)*('レシピ表'!AF$3/HLOOKUP('レシピ表'!AF$2,'原料毎栄養価表'!$F$2:$WJ$62,3,0))&lt;&gt;0, HLOOKUP('レシピ表'!AF$2,'原料毎栄養価表'!$F$2:$WJ$62,ROW(),0)*('レシピ表'!AF$3/HLOOKUP('レシピ表'!AF$2,'原料毎栄養価表'!$F$2:$WJ$62,3,0)),"-")</f>
        <v>-</v>
      </c>
      <c r="AG49" s="27" t="str">
        <f>IF(HLOOKUP('レシピ表'!AG$2,'原料毎栄養価表'!$F$2:$WJ$62,ROW(),0)*('レシピ表'!AG$3/HLOOKUP('レシピ表'!AG$2,'原料毎栄養価表'!$F$2:$WJ$62,3,0))&lt;&gt;0, HLOOKUP('レシピ表'!AG$2,'原料毎栄養価表'!$F$2:$WJ$62,ROW(),0)*('レシピ表'!AG$3/HLOOKUP('レシピ表'!AG$2,'原料毎栄養価表'!$F$2:$WJ$62,3,0)),"-")</f>
        <v>-</v>
      </c>
      <c r="AH49" s="27" t="str">
        <f>IF(HLOOKUP('レシピ表'!AH$2,'原料毎栄養価表'!$F$2:$WJ$62,ROW(),0)*('レシピ表'!AH$3/HLOOKUP('レシピ表'!AH$2,'原料毎栄養価表'!$F$2:$WJ$62,3,0))&lt;&gt;0, HLOOKUP('レシピ表'!AH$2,'原料毎栄養価表'!$F$2:$WJ$62,ROW(),0)*('レシピ表'!AH$3/HLOOKUP('レシピ表'!AH$2,'原料毎栄養価表'!$F$2:$WJ$62,3,0)),"-")</f>
        <v>-</v>
      </c>
      <c r="AI49" s="27" t="str">
        <f>IF(HLOOKUP('レシピ表'!AI$2,'原料毎栄養価表'!$F$2:$WJ$62,ROW(),0)*('レシピ表'!AI$3/HLOOKUP('レシピ表'!AI$2,'原料毎栄養価表'!$F$2:$WJ$62,3,0))&lt;&gt;0, HLOOKUP('レシピ表'!AI$2,'原料毎栄養価表'!$F$2:$WJ$62,ROW(),0)*('レシピ表'!AI$3/HLOOKUP('レシピ表'!AI$2,'原料毎栄養価表'!$F$2:$WJ$62,3,0)),"-")</f>
        <v>-</v>
      </c>
      <c r="AJ49" s="27" t="str">
        <f>IF(HLOOKUP('レシピ表'!AJ$2,'原料毎栄養価表'!$F$2:$WJ$62,ROW(),0)*('レシピ表'!AJ$3/HLOOKUP('レシピ表'!AJ$2,'原料毎栄養価表'!$F$2:$WJ$62,3,0))&lt;&gt;0, HLOOKUP('レシピ表'!AJ$2,'原料毎栄養価表'!$F$2:$WJ$62,ROW(),0)*('レシピ表'!AJ$3/HLOOKUP('レシピ表'!AJ$2,'原料毎栄養価表'!$F$2:$WJ$62,3,0)),"-")</f>
        <v>-</v>
      </c>
      <c r="AK49" s="27" t="str">
        <f>IF(HLOOKUP('レシピ表'!AK$2,'原料毎栄養価表'!$F$2:$WJ$62,ROW(),0)*('レシピ表'!AK$3/HLOOKUP('レシピ表'!AK$2,'原料毎栄養価表'!$F$2:$WJ$62,3,0))&lt;&gt;0, HLOOKUP('レシピ表'!AK$2,'原料毎栄養価表'!$F$2:$WJ$62,ROW(),0)*('レシピ表'!AK$3/HLOOKUP('レシピ表'!AK$2,'原料毎栄養価表'!$F$2:$WJ$62,3,0)),"-")</f>
        <v>-</v>
      </c>
      <c r="AL49" s="27" t="str">
        <f>IF(HLOOKUP('レシピ表'!AL$2,'原料毎栄養価表'!$F$2:$WJ$62,ROW(),0)*('レシピ表'!AL$3/HLOOKUP('レシピ表'!AL$2,'原料毎栄養価表'!$F$2:$WJ$62,3,0))&lt;&gt;0, HLOOKUP('レシピ表'!AL$2,'原料毎栄養価表'!$F$2:$WJ$62,ROW(),0)*('レシピ表'!AL$3/HLOOKUP('レシピ表'!AL$2,'原料毎栄養価表'!$F$2:$WJ$62,3,0)),"-")</f>
        <v>-</v>
      </c>
      <c r="AM49" s="27" t="str">
        <f>IF(HLOOKUP('レシピ表'!AM$2,'原料毎栄養価表'!$F$2:$WJ$62,ROW(),0)*('レシピ表'!AM$3/HLOOKUP('レシピ表'!AM$2,'原料毎栄養価表'!$F$2:$WJ$62,3,0))&lt;&gt;0, HLOOKUP('レシピ表'!AM$2,'原料毎栄養価表'!$F$2:$WJ$62,ROW(),0)*('レシピ表'!AM$3/HLOOKUP('レシピ表'!AM$2,'原料毎栄養価表'!$F$2:$WJ$62,3,0)),"-")</f>
        <v>-</v>
      </c>
      <c r="AN49" s="27" t="str">
        <f>IF(HLOOKUP('レシピ表'!AN$2,'原料毎栄養価表'!$F$2:$WJ$62,ROW(),0)*('レシピ表'!AN$3/HLOOKUP('レシピ表'!AN$2,'原料毎栄養価表'!$F$2:$WJ$62,3,0))&lt;&gt;0, HLOOKUP('レシピ表'!AN$2,'原料毎栄養価表'!$F$2:$WJ$62,ROW(),0)*('レシピ表'!AN$3/HLOOKUP('レシピ表'!AN$2,'原料毎栄養価表'!$F$2:$WJ$62,3,0)),"-")</f>
        <v>-</v>
      </c>
      <c r="AO49" s="27" t="str">
        <f>IF(HLOOKUP('レシピ表'!AO$2,'原料毎栄養価表'!$F$2:$WJ$62,ROW(),0)*('レシピ表'!AO$3/HLOOKUP('レシピ表'!AO$2,'原料毎栄養価表'!$F$2:$WJ$62,3,0))&lt;&gt;0, HLOOKUP('レシピ表'!AO$2,'原料毎栄養価表'!$F$2:$WJ$62,ROW(),0)*('レシピ表'!AO$3/HLOOKUP('レシピ表'!AO$2,'原料毎栄養価表'!$F$2:$WJ$62,3,0)),"-")</f>
        <v>-</v>
      </c>
      <c r="AP49" s="27" t="str">
        <f>IF(HLOOKUP('レシピ表'!AP$2,'原料毎栄養価表'!$F$2:$WJ$62,ROW(),0)*('レシピ表'!AP$3/HLOOKUP('レシピ表'!AP$2,'原料毎栄養価表'!$F$2:$WJ$62,3,0))&lt;&gt;0, HLOOKUP('レシピ表'!AP$2,'原料毎栄養価表'!$F$2:$WJ$62,ROW(),0)*('レシピ表'!AP$3/HLOOKUP('レシピ表'!AP$2,'原料毎栄養価表'!$F$2:$WJ$62,3,0)),"-")</f>
        <v>-</v>
      </c>
      <c r="AQ49" s="27" t="str">
        <f>IF(HLOOKUP('レシピ表'!AQ$2,'原料毎栄養価表'!$F$2:$WJ$62,ROW(),0)*('レシピ表'!AQ$3/HLOOKUP('レシピ表'!AQ$2,'原料毎栄養価表'!$F$2:$WJ$62,3,0))&lt;&gt;0, HLOOKUP('レシピ表'!AQ$2,'原料毎栄養価表'!$F$2:$WJ$62,ROW(),0)*('レシピ表'!AQ$3/HLOOKUP('レシピ表'!AQ$2,'原料毎栄養価表'!$F$2:$WJ$62,3,0)),"-")</f>
        <v>-</v>
      </c>
      <c r="AR49" s="27" t="str">
        <f>IF(HLOOKUP('レシピ表'!AR$2,'原料毎栄養価表'!$F$2:$WJ$62,ROW(),0)*('レシピ表'!AR$3/HLOOKUP('レシピ表'!AR$2,'原料毎栄養価表'!$F$2:$WJ$62,3,0))&lt;&gt;0, HLOOKUP('レシピ表'!AR$2,'原料毎栄養価表'!$F$2:$WJ$62,ROW(),0)*('レシピ表'!AR$3/HLOOKUP('レシピ表'!AR$2,'原料毎栄養価表'!$F$2:$WJ$62,3,0)),"-")</f>
        <v>-</v>
      </c>
      <c r="AS49" s="27" t="str">
        <f>IF(HLOOKUP('レシピ表'!AS$2,'原料毎栄養価表'!$F$2:$WJ$62,ROW(),0)*('レシピ表'!AS$3/HLOOKUP('レシピ表'!AS$2,'原料毎栄養価表'!$F$2:$WJ$62,3,0))&lt;&gt;0, HLOOKUP('レシピ表'!AS$2,'原料毎栄養価表'!$F$2:$WJ$62,ROW(),0)*('レシピ表'!AS$3/HLOOKUP('レシピ表'!AS$2,'原料毎栄養価表'!$F$2:$WJ$62,3,0)),"-")</f>
        <v>-</v>
      </c>
      <c r="AT49" s="27" t="str">
        <f>IF(HLOOKUP('レシピ表'!AT$2,'原料毎栄養価表'!$F$2:$WJ$62,ROW(),0)*('レシピ表'!AT$3/HLOOKUP('レシピ表'!AT$2,'原料毎栄養価表'!$F$2:$WJ$62,3,0))&lt;&gt;0, HLOOKUP('レシピ表'!AT$2,'原料毎栄養価表'!$F$2:$WJ$62,ROW(),0)*('レシピ表'!AT$3/HLOOKUP('レシピ表'!AT$2,'原料毎栄養価表'!$F$2:$WJ$62,3,0)),"-")</f>
        <v>-</v>
      </c>
    </row>
    <row r="50" ht="13.5" customHeight="1">
      <c r="A50" s="1"/>
      <c r="B50" s="13" t="s">
        <v>192</v>
      </c>
      <c r="C50" s="13" t="s">
        <v>193</v>
      </c>
      <c r="D50" s="13" t="s">
        <v>194</v>
      </c>
      <c r="E50" s="13" t="s">
        <v>103</v>
      </c>
      <c r="F50" s="27">
        <f>SUM('レシピ表'!I50:ZP50)</f>
        <v>3.1389</v>
      </c>
      <c r="G50" s="30">
        <v>100.0</v>
      </c>
      <c r="H50" s="31">
        <f>IFERROR('レシピ表'!$F50/HLOOKUP('レシピ表'!H$1,'必要栄養価表'!$F$4:$X$62,ROW()-1,0)*100,"-")</f>
        <v>224.2071429</v>
      </c>
      <c r="I50" s="27" t="str">
        <f>IF(HLOOKUP('レシピ表'!I$2,'原料毎栄養価表'!$F$2:$WJ$62,ROW(),0)*('レシピ表'!I$3/HLOOKUP('レシピ表'!I$2,'原料毎栄養価表'!$F$2:$WJ$62,3,0))&lt;&gt;0, HLOOKUP('レシピ表'!I$2,'原料毎栄養価表'!$F$2:$WJ$62,ROW(),0)*('レシピ表'!I$3/HLOOKUP('レシピ表'!I$2,'原料毎栄養価表'!$F$2:$WJ$62,3,0)),"-")</f>
        <v>-</v>
      </c>
      <c r="J50" s="27">
        <f>IF(HLOOKUP('レシピ表'!J$2,'原料毎栄養価表'!$F$2:$WJ$62,ROW(),0)*('レシピ表'!J$3/HLOOKUP('レシピ表'!J$2,'原料毎栄養価表'!$F$2:$WJ$62,3,0))&lt;&gt;0, HLOOKUP('レシピ表'!J$2,'原料毎栄養価表'!$F$2:$WJ$62,ROW(),0)*('レシピ表'!J$3/HLOOKUP('レシピ表'!J$2,'原料毎栄養価表'!$F$2:$WJ$62,3,0)),"-")</f>
        <v>0.3</v>
      </c>
      <c r="K50" s="27">
        <f>IF(HLOOKUP('レシピ表'!K$2,'原料毎栄養価表'!$F$2:$WJ$62,ROW(),0)*('レシピ表'!K$3/HLOOKUP('レシピ表'!K$2,'原料毎栄養価表'!$F$2:$WJ$62,3,0))&lt;&gt;0, HLOOKUP('レシピ表'!K$2,'原料毎栄養価表'!$F$2:$WJ$62,ROW(),0)*('レシピ表'!K$3/HLOOKUP('レシピ表'!K$2,'原料毎栄養価表'!$F$2:$WJ$62,3,0)),"-")</f>
        <v>0.046</v>
      </c>
      <c r="L50" s="27" t="str">
        <f>IF(HLOOKUP('レシピ表'!L$2,'原料毎栄養価表'!$F$2:$WJ$62,ROW(),0)*('レシピ表'!L$3/HLOOKUP('レシピ表'!L$2,'原料毎栄養価表'!$F$2:$WJ$62,3,0))&lt;&gt;0, HLOOKUP('レシピ表'!L$2,'原料毎栄養価表'!$F$2:$WJ$62,ROW(),0)*('レシピ表'!L$3/HLOOKUP('レシピ表'!L$2,'原料毎栄養価表'!$F$2:$WJ$62,3,0)),"-")</f>
        <v>-</v>
      </c>
      <c r="M50" s="27" t="str">
        <f>IF(HLOOKUP('レシピ表'!M$2,'原料毎栄養価表'!$F$2:$WJ$62,ROW(),0)*('レシピ表'!M$3/HLOOKUP('レシピ表'!M$2,'原料毎栄養価表'!$F$2:$WJ$62,3,0))&lt;&gt;0, HLOOKUP('レシピ表'!M$2,'原料毎栄養価表'!$F$2:$WJ$62,ROW(),0)*('レシピ表'!M$3/HLOOKUP('レシピ表'!M$2,'原料毎栄養価表'!$F$2:$WJ$62,3,0)),"-")</f>
        <v>-</v>
      </c>
      <c r="N50" s="27">
        <f>IF(HLOOKUP('レシピ表'!N$2,'原料毎栄養価表'!$F$2:$WJ$62,ROW(),0)*('レシピ表'!N$3/HLOOKUP('レシピ表'!N$2,'原料毎栄養価表'!$F$2:$WJ$62,3,0))&lt;&gt;0, HLOOKUP('レシピ表'!N$2,'原料毎栄養価表'!$F$2:$WJ$62,ROW(),0)*('レシピ表'!N$3/HLOOKUP('レシピ表'!N$2,'原料毎栄養価表'!$F$2:$WJ$62,3,0)),"-")</f>
        <v>0.4905</v>
      </c>
      <c r="O50" s="27" t="str">
        <f>IF(HLOOKUP('レシピ表'!O$2,'原料毎栄養価表'!$F$2:$WJ$62,ROW(),0)*('レシピ表'!O$3/HLOOKUP('レシピ表'!O$2,'原料毎栄養価表'!$F$2:$WJ$62,3,0))&lt;&gt;0, HLOOKUP('レシピ表'!O$2,'原料毎栄養価表'!$F$2:$WJ$62,ROW(),0)*('レシピ表'!O$3/HLOOKUP('レシピ表'!O$2,'原料毎栄養価表'!$F$2:$WJ$62,3,0)),"-")</f>
        <v>-</v>
      </c>
      <c r="P50" s="27" t="str">
        <f>IF(HLOOKUP('レシピ表'!P$2,'原料毎栄養価表'!$F$2:$WJ$62,ROW(),0)*('レシピ表'!P$3/HLOOKUP('レシピ表'!P$2,'原料毎栄養価表'!$F$2:$WJ$62,3,0))&lt;&gt;0, HLOOKUP('レシピ表'!P$2,'原料毎栄養価表'!$F$2:$WJ$62,ROW(),0)*('レシピ表'!P$3/HLOOKUP('レシピ表'!P$2,'原料毎栄養価表'!$F$2:$WJ$62,3,0)),"-")</f>
        <v>-</v>
      </c>
      <c r="Q50" s="27">
        <f>IF(HLOOKUP('レシピ表'!Q$2,'原料毎栄養価表'!$F$2:$WJ$62,ROW(),0)*('レシピ表'!Q$3/HLOOKUP('レシピ表'!Q$2,'原料毎栄養価表'!$F$2:$WJ$62,3,0))&lt;&gt;0, HLOOKUP('レシピ表'!Q$2,'原料毎栄養価表'!$F$2:$WJ$62,ROW(),0)*('レシピ表'!Q$3/HLOOKUP('レシピ表'!Q$2,'原料毎栄養価表'!$F$2:$WJ$62,3,0)),"-")</f>
        <v>0.0024</v>
      </c>
      <c r="R50" s="27" t="str">
        <f>IF(HLOOKUP('レシピ表'!R$2,'原料毎栄養価表'!$F$2:$WJ$62,ROW(),0)*('レシピ表'!R$3/HLOOKUP('レシピ表'!R$2,'原料毎栄養価表'!$F$2:$WJ$62,3,0))&lt;&gt;0, HLOOKUP('レシピ表'!R$2,'原料毎栄養価表'!$F$2:$WJ$62,ROW(),0)*('レシピ表'!R$3/HLOOKUP('レシピ表'!R$2,'原料毎栄養価表'!$F$2:$WJ$62,3,0)),"-")</f>
        <v>-</v>
      </c>
      <c r="S50" s="27" t="str">
        <f>IF(HLOOKUP('レシピ表'!S$2,'原料毎栄養価表'!$F$2:$WJ$62,ROW(),0)*('レシピ表'!S$3/HLOOKUP('レシピ表'!S$2,'原料毎栄養価表'!$F$2:$WJ$62,3,0))&lt;&gt;0, HLOOKUP('レシピ表'!S$2,'原料毎栄養価表'!$F$2:$WJ$62,ROW(),0)*('レシピ表'!S$3/HLOOKUP('レシピ表'!S$2,'原料毎栄養価表'!$F$2:$WJ$62,3,0)),"-")</f>
        <v>-</v>
      </c>
      <c r="T50" s="27" t="str">
        <f>IF(HLOOKUP('レシピ表'!T$2,'原料毎栄養価表'!$F$2:$WJ$62,ROW(),0)*('レシピ表'!T$3/HLOOKUP('レシピ表'!T$2,'原料毎栄養価表'!$F$2:$WJ$62,3,0))&lt;&gt;0, HLOOKUP('レシピ表'!T$2,'原料毎栄養価表'!$F$2:$WJ$62,ROW(),0)*('レシピ表'!T$3/HLOOKUP('レシピ表'!T$2,'原料毎栄養価表'!$F$2:$WJ$62,3,0)),"-")</f>
        <v>-</v>
      </c>
      <c r="U50" s="27" t="str">
        <f>IF(HLOOKUP('レシピ表'!U$2,'原料毎栄養価表'!$F$2:$WJ$62,ROW(),0)*('レシピ表'!U$3/HLOOKUP('レシピ表'!U$2,'原料毎栄養価表'!$F$2:$WJ$62,3,0))&lt;&gt;0, HLOOKUP('レシピ表'!U$2,'原料毎栄養価表'!$F$2:$WJ$62,ROW(),0)*('レシピ表'!U$3/HLOOKUP('レシピ表'!U$2,'原料毎栄養価表'!$F$2:$WJ$62,3,0)),"-")</f>
        <v>-</v>
      </c>
      <c r="V50" s="27">
        <f>IF(HLOOKUP('レシピ表'!V$2,'原料毎栄養価表'!$F$2:$WJ$62,ROW(),0)*('レシピ表'!V$3/HLOOKUP('レシピ表'!V$2,'原料毎栄養価表'!$F$2:$WJ$62,3,0))&lt;&gt;0, HLOOKUP('レシピ表'!V$2,'原料毎栄養価表'!$F$2:$WJ$62,ROW(),0)*('レシピ表'!V$3/HLOOKUP('レシピ表'!V$2,'原料毎栄養価表'!$F$2:$WJ$62,3,0)),"-")</f>
        <v>1</v>
      </c>
      <c r="W50" s="27">
        <f>IF(HLOOKUP('レシピ表'!W$2,'原料毎栄養価表'!$F$2:$WJ$62,ROW(),0)*('レシピ表'!W$3/HLOOKUP('レシピ表'!W$2,'原料毎栄養価表'!$F$2:$WJ$62,3,0))&lt;&gt;0, HLOOKUP('レシピ表'!W$2,'原料毎栄養価表'!$F$2:$WJ$62,ROW(),0)*('レシピ表'!W$3/HLOOKUP('レシピ表'!W$2,'原料毎栄養価表'!$F$2:$WJ$62,3,0)),"-")</f>
        <v>1.3</v>
      </c>
      <c r="X50" s="27" t="str">
        <f>IF(HLOOKUP('レシピ表'!X$2,'原料毎栄養価表'!$F$2:$WJ$62,ROW(),0)*('レシピ表'!X$3/HLOOKUP('レシピ表'!X$2,'原料毎栄養価表'!$F$2:$WJ$62,3,0))&lt;&gt;0, HLOOKUP('レシピ表'!X$2,'原料毎栄養価表'!$F$2:$WJ$62,ROW(),0)*('レシピ表'!X$3/HLOOKUP('レシピ表'!X$2,'原料毎栄養価表'!$F$2:$WJ$62,3,0)),"-")</f>
        <v>-</v>
      </c>
      <c r="Y50" s="27" t="str">
        <f>IF(HLOOKUP('レシピ表'!Y$2,'原料毎栄養価表'!$F$2:$WJ$62,ROW(),0)*('レシピ表'!Y$3/HLOOKUP('レシピ表'!Y$2,'原料毎栄養価表'!$F$2:$WJ$62,3,0))&lt;&gt;0, HLOOKUP('レシピ表'!Y$2,'原料毎栄養価表'!$F$2:$WJ$62,ROW(),0)*('レシピ表'!Y$3/HLOOKUP('レシピ表'!Y$2,'原料毎栄養価表'!$F$2:$WJ$62,3,0)),"-")</f>
        <v>-</v>
      </c>
      <c r="Z50" s="27" t="str">
        <f>IF(HLOOKUP('レシピ表'!Z$2,'原料毎栄養価表'!$F$2:$WJ$62,ROW(),0)*('レシピ表'!Z$3/HLOOKUP('レシピ表'!Z$2,'原料毎栄養価表'!$F$2:$WJ$62,3,0))&lt;&gt;0, HLOOKUP('レシピ表'!Z$2,'原料毎栄養価表'!$F$2:$WJ$62,ROW(),0)*('レシピ表'!Z$3/HLOOKUP('レシピ表'!Z$2,'原料毎栄養価表'!$F$2:$WJ$62,3,0)),"-")</f>
        <v>-</v>
      </c>
      <c r="AA50" s="27" t="str">
        <f>IF(HLOOKUP('レシピ表'!AA$2,'原料毎栄養価表'!$F$2:$WJ$62,ROW(),0)*('レシピ表'!AA$3/HLOOKUP('レシピ表'!AA$2,'原料毎栄養価表'!$F$2:$WJ$62,3,0))&lt;&gt;0, HLOOKUP('レシピ表'!AA$2,'原料毎栄養価表'!$F$2:$WJ$62,ROW(),0)*('レシピ表'!AA$3/HLOOKUP('レシピ表'!AA$2,'原料毎栄養価表'!$F$2:$WJ$62,3,0)),"-")</f>
        <v>-</v>
      </c>
      <c r="AB50" s="27" t="str">
        <f>IF(HLOOKUP('レシピ表'!AB$2,'原料毎栄養価表'!$F$2:$WJ$62,ROW(),0)*('レシピ表'!AB$3/HLOOKUP('レシピ表'!AB$2,'原料毎栄養価表'!$F$2:$WJ$62,3,0))&lt;&gt;0, HLOOKUP('レシピ表'!AB$2,'原料毎栄養価表'!$F$2:$WJ$62,ROW(),0)*('レシピ表'!AB$3/HLOOKUP('レシピ表'!AB$2,'原料毎栄養価表'!$F$2:$WJ$62,3,0)),"-")</f>
        <v>-</v>
      </c>
      <c r="AC50" s="27" t="str">
        <f>IF(HLOOKUP('レシピ表'!AC$2,'原料毎栄養価表'!$F$2:$WJ$62,ROW(),0)*('レシピ表'!AC$3/HLOOKUP('レシピ表'!AC$2,'原料毎栄養価表'!$F$2:$WJ$62,3,0))&lt;&gt;0, HLOOKUP('レシピ表'!AC$2,'原料毎栄養価表'!$F$2:$WJ$62,ROW(),0)*('レシピ表'!AC$3/HLOOKUP('レシピ表'!AC$2,'原料毎栄養価表'!$F$2:$WJ$62,3,0)),"-")</f>
        <v>-</v>
      </c>
      <c r="AD50" s="27" t="str">
        <f>IF(HLOOKUP('レシピ表'!AD$2,'原料毎栄養価表'!$F$2:$WJ$62,ROW(),0)*('レシピ表'!AD$3/HLOOKUP('レシピ表'!AD$2,'原料毎栄養価表'!$F$2:$WJ$62,3,0))&lt;&gt;0, HLOOKUP('レシピ表'!AD$2,'原料毎栄養価表'!$F$2:$WJ$62,ROW(),0)*('レシピ表'!AD$3/HLOOKUP('レシピ表'!AD$2,'原料毎栄養価表'!$F$2:$WJ$62,3,0)),"-")</f>
        <v>-</v>
      </c>
      <c r="AE50" s="27" t="str">
        <f>IF(HLOOKUP('レシピ表'!AE$2,'原料毎栄養価表'!$F$2:$WJ$62,ROW(),0)*('レシピ表'!AE$3/HLOOKUP('レシピ表'!AE$2,'原料毎栄養価表'!$F$2:$WJ$62,3,0))&lt;&gt;0, HLOOKUP('レシピ表'!AE$2,'原料毎栄養価表'!$F$2:$WJ$62,ROW(),0)*('レシピ表'!AE$3/HLOOKUP('レシピ表'!AE$2,'原料毎栄養価表'!$F$2:$WJ$62,3,0)),"-")</f>
        <v>-</v>
      </c>
      <c r="AF50" s="27" t="str">
        <f>IF(HLOOKUP('レシピ表'!AF$2,'原料毎栄養価表'!$F$2:$WJ$62,ROW(),0)*('レシピ表'!AF$3/HLOOKUP('レシピ表'!AF$2,'原料毎栄養価表'!$F$2:$WJ$62,3,0))&lt;&gt;0, HLOOKUP('レシピ表'!AF$2,'原料毎栄養価表'!$F$2:$WJ$62,ROW(),0)*('レシピ表'!AF$3/HLOOKUP('レシピ表'!AF$2,'原料毎栄養価表'!$F$2:$WJ$62,3,0)),"-")</f>
        <v>-</v>
      </c>
      <c r="AG50" s="27" t="str">
        <f>IF(HLOOKUP('レシピ表'!AG$2,'原料毎栄養価表'!$F$2:$WJ$62,ROW(),0)*('レシピ表'!AG$3/HLOOKUP('レシピ表'!AG$2,'原料毎栄養価表'!$F$2:$WJ$62,3,0))&lt;&gt;0, HLOOKUP('レシピ表'!AG$2,'原料毎栄養価表'!$F$2:$WJ$62,ROW(),0)*('レシピ表'!AG$3/HLOOKUP('レシピ表'!AG$2,'原料毎栄養価表'!$F$2:$WJ$62,3,0)),"-")</f>
        <v>-</v>
      </c>
      <c r="AH50" s="27" t="str">
        <f>IF(HLOOKUP('レシピ表'!AH$2,'原料毎栄養価表'!$F$2:$WJ$62,ROW(),0)*('レシピ表'!AH$3/HLOOKUP('レシピ表'!AH$2,'原料毎栄養価表'!$F$2:$WJ$62,3,0))&lt;&gt;0, HLOOKUP('レシピ表'!AH$2,'原料毎栄養価表'!$F$2:$WJ$62,ROW(),0)*('レシピ表'!AH$3/HLOOKUP('レシピ表'!AH$2,'原料毎栄養価表'!$F$2:$WJ$62,3,0)),"-")</f>
        <v>-</v>
      </c>
      <c r="AI50" s="27" t="str">
        <f>IF(HLOOKUP('レシピ表'!AI$2,'原料毎栄養価表'!$F$2:$WJ$62,ROW(),0)*('レシピ表'!AI$3/HLOOKUP('レシピ表'!AI$2,'原料毎栄養価表'!$F$2:$WJ$62,3,0))&lt;&gt;0, HLOOKUP('レシピ表'!AI$2,'原料毎栄養価表'!$F$2:$WJ$62,ROW(),0)*('レシピ表'!AI$3/HLOOKUP('レシピ表'!AI$2,'原料毎栄養価表'!$F$2:$WJ$62,3,0)),"-")</f>
        <v>-</v>
      </c>
      <c r="AJ50" s="27" t="str">
        <f>IF(HLOOKUP('レシピ表'!AJ$2,'原料毎栄養価表'!$F$2:$WJ$62,ROW(),0)*('レシピ表'!AJ$3/HLOOKUP('レシピ表'!AJ$2,'原料毎栄養価表'!$F$2:$WJ$62,3,0))&lt;&gt;0, HLOOKUP('レシピ表'!AJ$2,'原料毎栄養価表'!$F$2:$WJ$62,ROW(),0)*('レシピ表'!AJ$3/HLOOKUP('レシピ表'!AJ$2,'原料毎栄養価表'!$F$2:$WJ$62,3,0)),"-")</f>
        <v>-</v>
      </c>
      <c r="AK50" s="27" t="str">
        <f>IF(HLOOKUP('レシピ表'!AK$2,'原料毎栄養価表'!$F$2:$WJ$62,ROW(),0)*('レシピ表'!AK$3/HLOOKUP('レシピ表'!AK$2,'原料毎栄養価表'!$F$2:$WJ$62,3,0))&lt;&gt;0, HLOOKUP('レシピ表'!AK$2,'原料毎栄養価表'!$F$2:$WJ$62,ROW(),0)*('レシピ表'!AK$3/HLOOKUP('レシピ表'!AK$2,'原料毎栄養価表'!$F$2:$WJ$62,3,0)),"-")</f>
        <v>-</v>
      </c>
      <c r="AL50" s="27" t="str">
        <f>IF(HLOOKUP('レシピ表'!AL$2,'原料毎栄養価表'!$F$2:$WJ$62,ROW(),0)*('レシピ表'!AL$3/HLOOKUP('レシピ表'!AL$2,'原料毎栄養価表'!$F$2:$WJ$62,3,0))&lt;&gt;0, HLOOKUP('レシピ表'!AL$2,'原料毎栄養価表'!$F$2:$WJ$62,ROW(),0)*('レシピ表'!AL$3/HLOOKUP('レシピ表'!AL$2,'原料毎栄養価表'!$F$2:$WJ$62,3,0)),"-")</f>
        <v>-</v>
      </c>
      <c r="AM50" s="27" t="str">
        <f>IF(HLOOKUP('レシピ表'!AM$2,'原料毎栄養価表'!$F$2:$WJ$62,ROW(),0)*('レシピ表'!AM$3/HLOOKUP('レシピ表'!AM$2,'原料毎栄養価表'!$F$2:$WJ$62,3,0))&lt;&gt;0, HLOOKUP('レシピ表'!AM$2,'原料毎栄養価表'!$F$2:$WJ$62,ROW(),0)*('レシピ表'!AM$3/HLOOKUP('レシピ表'!AM$2,'原料毎栄養価表'!$F$2:$WJ$62,3,0)),"-")</f>
        <v>-</v>
      </c>
      <c r="AN50" s="27" t="str">
        <f>IF(HLOOKUP('レシピ表'!AN$2,'原料毎栄養価表'!$F$2:$WJ$62,ROW(),0)*('レシピ表'!AN$3/HLOOKUP('レシピ表'!AN$2,'原料毎栄養価表'!$F$2:$WJ$62,3,0))&lt;&gt;0, HLOOKUP('レシピ表'!AN$2,'原料毎栄養価表'!$F$2:$WJ$62,ROW(),0)*('レシピ表'!AN$3/HLOOKUP('レシピ表'!AN$2,'原料毎栄養価表'!$F$2:$WJ$62,3,0)),"-")</f>
        <v>-</v>
      </c>
      <c r="AO50" s="27" t="str">
        <f>IF(HLOOKUP('レシピ表'!AO$2,'原料毎栄養価表'!$F$2:$WJ$62,ROW(),0)*('レシピ表'!AO$3/HLOOKUP('レシピ表'!AO$2,'原料毎栄養価表'!$F$2:$WJ$62,3,0))&lt;&gt;0, HLOOKUP('レシピ表'!AO$2,'原料毎栄養価表'!$F$2:$WJ$62,ROW(),0)*('レシピ表'!AO$3/HLOOKUP('レシピ表'!AO$2,'原料毎栄養価表'!$F$2:$WJ$62,3,0)),"-")</f>
        <v>-</v>
      </c>
      <c r="AP50" s="27" t="str">
        <f>IF(HLOOKUP('レシピ表'!AP$2,'原料毎栄養価表'!$F$2:$WJ$62,ROW(),0)*('レシピ表'!AP$3/HLOOKUP('レシピ表'!AP$2,'原料毎栄養価表'!$F$2:$WJ$62,3,0))&lt;&gt;0, HLOOKUP('レシピ表'!AP$2,'原料毎栄養価表'!$F$2:$WJ$62,ROW(),0)*('レシピ表'!AP$3/HLOOKUP('レシピ表'!AP$2,'原料毎栄養価表'!$F$2:$WJ$62,3,0)),"-")</f>
        <v>-</v>
      </c>
      <c r="AQ50" s="27" t="str">
        <f>IF(HLOOKUP('レシピ表'!AQ$2,'原料毎栄養価表'!$F$2:$WJ$62,ROW(),0)*('レシピ表'!AQ$3/HLOOKUP('レシピ表'!AQ$2,'原料毎栄養価表'!$F$2:$WJ$62,3,0))&lt;&gt;0, HLOOKUP('レシピ表'!AQ$2,'原料毎栄養価表'!$F$2:$WJ$62,ROW(),0)*('レシピ表'!AQ$3/HLOOKUP('レシピ表'!AQ$2,'原料毎栄養価表'!$F$2:$WJ$62,3,0)),"-")</f>
        <v>-</v>
      </c>
      <c r="AR50" s="27" t="str">
        <f>IF(HLOOKUP('レシピ表'!AR$2,'原料毎栄養価表'!$F$2:$WJ$62,ROW(),0)*('レシピ表'!AR$3/HLOOKUP('レシピ表'!AR$2,'原料毎栄養価表'!$F$2:$WJ$62,3,0))&lt;&gt;0, HLOOKUP('レシピ表'!AR$2,'原料毎栄養価表'!$F$2:$WJ$62,ROW(),0)*('レシピ表'!AR$3/HLOOKUP('レシピ表'!AR$2,'原料毎栄養価表'!$F$2:$WJ$62,3,0)),"-")</f>
        <v>-</v>
      </c>
      <c r="AS50" s="27" t="str">
        <f>IF(HLOOKUP('レシピ表'!AS$2,'原料毎栄養価表'!$F$2:$WJ$62,ROW(),0)*('レシピ表'!AS$3/HLOOKUP('レシピ表'!AS$2,'原料毎栄養価表'!$F$2:$WJ$62,3,0))&lt;&gt;0, HLOOKUP('レシピ表'!AS$2,'原料毎栄養価表'!$F$2:$WJ$62,ROW(),0)*('レシピ表'!AS$3/HLOOKUP('レシピ表'!AS$2,'原料毎栄養価表'!$F$2:$WJ$62,3,0)),"-")</f>
        <v>-</v>
      </c>
      <c r="AT50" s="27" t="str">
        <f>IF(HLOOKUP('レシピ表'!AT$2,'原料毎栄養価表'!$F$2:$WJ$62,ROW(),0)*('レシピ表'!AT$3/HLOOKUP('レシピ表'!AT$2,'原料毎栄養価表'!$F$2:$WJ$62,3,0))&lt;&gt;0, HLOOKUP('レシピ表'!AT$2,'原料毎栄養価表'!$F$2:$WJ$62,ROW(),0)*('レシピ表'!AT$3/HLOOKUP('レシピ表'!AT$2,'原料毎栄養価表'!$F$2:$WJ$62,3,0)),"-")</f>
        <v>-</v>
      </c>
    </row>
    <row r="51" ht="13.5" customHeight="1">
      <c r="A51" s="1"/>
      <c r="B51" s="13" t="s">
        <v>195</v>
      </c>
      <c r="C51" s="13" t="s">
        <v>196</v>
      </c>
      <c r="D51" s="13" t="s">
        <v>197</v>
      </c>
      <c r="E51" s="13" t="s">
        <v>113</v>
      </c>
      <c r="F51" s="27">
        <f>SUM('レシピ表'!I51:ZP51)</f>
        <v>118.7996</v>
      </c>
      <c r="G51" s="30">
        <v>100.0</v>
      </c>
      <c r="H51" s="31">
        <f>IFERROR('レシピ表'!$F51/HLOOKUP('レシピ表'!H$1,'必要栄養価表'!$F$4:$X$62,ROW()-1,0)*100,"-")</f>
        <v>237.5992</v>
      </c>
      <c r="I51" s="27" t="str">
        <f>IF(HLOOKUP('レシピ表'!I$2,'原料毎栄養価表'!$F$2:$WJ$62,ROW(),0)*('レシピ表'!I$3/HLOOKUP('レシピ表'!I$2,'原料毎栄養価表'!$F$2:$WJ$62,3,0))&lt;&gt;0, HLOOKUP('レシピ表'!I$2,'原料毎栄養価表'!$F$2:$WJ$62,ROW(),0)*('レシピ表'!I$3/HLOOKUP('レシピ表'!I$2,'原料毎栄養価表'!$F$2:$WJ$62,3,0)),"-")</f>
        <v>-</v>
      </c>
      <c r="J51" s="27">
        <f>IF(HLOOKUP('レシピ表'!J$2,'原料毎栄養価表'!$F$2:$WJ$62,ROW(),0)*('レシピ表'!J$3/HLOOKUP('レシピ表'!J$2,'原料毎栄養価表'!$F$2:$WJ$62,3,0))&lt;&gt;0, HLOOKUP('レシピ表'!J$2,'原料毎栄養価表'!$F$2:$WJ$62,ROW(),0)*('レシピ表'!J$3/HLOOKUP('レシピ表'!J$2,'原料毎栄養価表'!$F$2:$WJ$62,3,0)),"-")</f>
        <v>32.9</v>
      </c>
      <c r="K51" s="27">
        <f>IF(HLOOKUP('レシピ表'!K$2,'原料毎栄養価表'!$F$2:$WJ$62,ROW(),0)*('レシピ表'!K$3/HLOOKUP('レシピ表'!K$2,'原料毎栄養価表'!$F$2:$WJ$62,3,0))&lt;&gt;0, HLOOKUP('レシピ表'!K$2,'原料毎栄養価表'!$F$2:$WJ$62,ROW(),0)*('レシピ表'!K$3/HLOOKUP('レシピ表'!K$2,'原料毎栄養価表'!$F$2:$WJ$62,3,0)),"-")</f>
        <v>5.16</v>
      </c>
      <c r="L51" s="27">
        <f>IF(HLOOKUP('レシピ表'!L$2,'原料毎栄養価表'!$F$2:$WJ$62,ROW(),0)*('レシピ表'!L$3/HLOOKUP('レシピ表'!L$2,'原料毎栄養価表'!$F$2:$WJ$62,3,0))&lt;&gt;0, HLOOKUP('レシピ表'!L$2,'原料毎栄養価表'!$F$2:$WJ$62,ROW(),0)*('レシピ表'!L$3/HLOOKUP('レシピ表'!L$2,'原料毎栄養価表'!$F$2:$WJ$62,3,0)),"-")</f>
        <v>0.0096</v>
      </c>
      <c r="M51" s="27" t="str">
        <f>IF(HLOOKUP('レシピ表'!M$2,'原料毎栄養価表'!$F$2:$WJ$62,ROW(),0)*('レシピ表'!M$3/HLOOKUP('レシピ表'!M$2,'原料毎栄養価表'!$F$2:$WJ$62,3,0))&lt;&gt;0, HLOOKUP('レシピ表'!M$2,'原料毎栄養価表'!$F$2:$WJ$62,ROW(),0)*('レシピ表'!M$3/HLOOKUP('レシピ表'!M$2,'原料毎栄養価表'!$F$2:$WJ$62,3,0)),"-")</f>
        <v>-</v>
      </c>
      <c r="N51" s="27">
        <f>IF(HLOOKUP('レシピ表'!N$2,'原料毎栄養価表'!$F$2:$WJ$62,ROW(),0)*('レシピ表'!N$3/HLOOKUP('レシピ表'!N$2,'原料毎栄養価表'!$F$2:$WJ$62,3,0))&lt;&gt;0, HLOOKUP('レシピ表'!N$2,'原料毎栄養価表'!$F$2:$WJ$62,ROW(),0)*('レシピ表'!N$3/HLOOKUP('レシピ表'!N$2,'原料毎栄養価表'!$F$2:$WJ$62,3,0)),"-")</f>
        <v>5.73</v>
      </c>
      <c r="O51" s="27" t="str">
        <f>IF(HLOOKUP('レシピ表'!O$2,'原料毎栄養価表'!$F$2:$WJ$62,ROW(),0)*('レシピ表'!O$3/HLOOKUP('レシピ表'!O$2,'原料毎栄養価表'!$F$2:$WJ$62,3,0))&lt;&gt;0, HLOOKUP('レシピ表'!O$2,'原料毎栄養価表'!$F$2:$WJ$62,ROW(),0)*('レシピ表'!O$3/HLOOKUP('レシピ表'!O$2,'原料毎栄養価表'!$F$2:$WJ$62,3,0)),"-")</f>
        <v>-</v>
      </c>
      <c r="P51" s="27" t="str">
        <f>IF(HLOOKUP('レシピ表'!P$2,'原料毎栄養価表'!$F$2:$WJ$62,ROW(),0)*('レシピ表'!P$3/HLOOKUP('レシピ表'!P$2,'原料毎栄養価表'!$F$2:$WJ$62,3,0))&lt;&gt;0, HLOOKUP('レシピ表'!P$2,'原料毎栄養価表'!$F$2:$WJ$62,ROW(),0)*('レシピ表'!P$3/HLOOKUP('レシピ表'!P$2,'原料毎栄養価表'!$F$2:$WJ$62,3,0)),"-")</f>
        <v>-</v>
      </c>
      <c r="Q51" s="27" t="str">
        <f>IF(HLOOKUP('レシピ表'!Q$2,'原料毎栄養価表'!$F$2:$WJ$62,ROW(),0)*('レシピ表'!Q$3/HLOOKUP('レシピ表'!Q$2,'原料毎栄養価表'!$F$2:$WJ$62,3,0))&lt;&gt;0, HLOOKUP('レシピ表'!Q$2,'原料毎栄養価表'!$F$2:$WJ$62,ROW(),0)*('レシピ表'!Q$3/HLOOKUP('レシピ表'!Q$2,'原料毎栄養価表'!$F$2:$WJ$62,3,0)),"-")</f>
        <v>-</v>
      </c>
      <c r="R51" s="27" t="str">
        <f>IF(HLOOKUP('レシピ表'!R$2,'原料毎栄養価表'!$F$2:$WJ$62,ROW(),0)*('レシピ表'!R$3/HLOOKUP('レシピ表'!R$2,'原料毎栄養価表'!$F$2:$WJ$62,3,0))&lt;&gt;0, HLOOKUP('レシピ表'!R$2,'原料毎栄養価表'!$F$2:$WJ$62,ROW(),0)*('レシピ表'!R$3/HLOOKUP('レシピ表'!R$2,'原料毎栄養価表'!$F$2:$WJ$62,3,0)),"-")</f>
        <v>-</v>
      </c>
      <c r="S51" s="27" t="str">
        <f>IF(HLOOKUP('レシピ表'!S$2,'原料毎栄養価表'!$F$2:$WJ$62,ROW(),0)*('レシピ表'!S$3/HLOOKUP('レシピ表'!S$2,'原料毎栄養価表'!$F$2:$WJ$62,3,0))&lt;&gt;0, HLOOKUP('レシピ表'!S$2,'原料毎栄養価表'!$F$2:$WJ$62,ROW(),0)*('レシピ表'!S$3/HLOOKUP('レシピ表'!S$2,'原料毎栄養価表'!$F$2:$WJ$62,3,0)),"-")</f>
        <v>-</v>
      </c>
      <c r="T51" s="27" t="str">
        <f>IF(HLOOKUP('レシピ表'!T$2,'原料毎栄養価表'!$F$2:$WJ$62,ROW(),0)*('レシピ表'!T$3/HLOOKUP('レシピ表'!T$2,'原料毎栄養価表'!$F$2:$WJ$62,3,0))&lt;&gt;0, HLOOKUP('レシピ表'!T$2,'原料毎栄養価表'!$F$2:$WJ$62,ROW(),0)*('レシピ表'!T$3/HLOOKUP('レシピ表'!T$2,'原料毎栄養価表'!$F$2:$WJ$62,3,0)),"-")</f>
        <v>-</v>
      </c>
      <c r="U51" s="27" t="str">
        <f>IF(HLOOKUP('レシピ表'!U$2,'原料毎栄養価表'!$F$2:$WJ$62,ROW(),0)*('レシピ表'!U$3/HLOOKUP('レシピ表'!U$2,'原料毎栄養価表'!$F$2:$WJ$62,3,0))&lt;&gt;0, HLOOKUP('レシピ表'!U$2,'原料毎栄養価表'!$F$2:$WJ$62,ROW(),0)*('レシピ表'!U$3/HLOOKUP('レシピ表'!U$2,'原料毎栄養価表'!$F$2:$WJ$62,3,0)),"-")</f>
        <v>-</v>
      </c>
      <c r="V51" s="27">
        <f>IF(HLOOKUP('レシピ表'!V$2,'原料毎栄養価表'!$F$2:$WJ$62,ROW(),0)*('レシピ表'!V$3/HLOOKUP('レシピ表'!V$2,'原料毎栄養価表'!$F$2:$WJ$62,3,0))&lt;&gt;0, HLOOKUP('レシピ表'!V$2,'原料毎栄養価表'!$F$2:$WJ$62,ROW(),0)*('レシピ表'!V$3/HLOOKUP('レシピ表'!V$2,'原料毎栄養価表'!$F$2:$WJ$62,3,0)),"-")</f>
        <v>25</v>
      </c>
      <c r="W51" s="27">
        <f>IF(HLOOKUP('レシピ表'!W$2,'原料毎栄養価表'!$F$2:$WJ$62,ROW(),0)*('レシピ表'!W$3/HLOOKUP('レシピ表'!W$2,'原料毎栄養価表'!$F$2:$WJ$62,3,0))&lt;&gt;0, HLOOKUP('レシピ表'!W$2,'原料毎栄養価表'!$F$2:$WJ$62,ROW(),0)*('レシピ表'!W$3/HLOOKUP('レシピ表'!W$2,'原料毎栄養価表'!$F$2:$WJ$62,3,0)),"-")</f>
        <v>50</v>
      </c>
      <c r="X51" s="27" t="str">
        <f>IF(HLOOKUP('レシピ表'!X$2,'原料毎栄養価表'!$F$2:$WJ$62,ROW(),0)*('レシピ表'!X$3/HLOOKUP('レシピ表'!X$2,'原料毎栄養価表'!$F$2:$WJ$62,3,0))&lt;&gt;0, HLOOKUP('レシピ表'!X$2,'原料毎栄養価表'!$F$2:$WJ$62,ROW(),0)*('レシピ表'!X$3/HLOOKUP('レシピ表'!X$2,'原料毎栄養価表'!$F$2:$WJ$62,3,0)),"-")</f>
        <v>-</v>
      </c>
      <c r="Y51" s="27" t="str">
        <f>IF(HLOOKUP('レシピ表'!Y$2,'原料毎栄養価表'!$F$2:$WJ$62,ROW(),0)*('レシピ表'!Y$3/HLOOKUP('レシピ表'!Y$2,'原料毎栄養価表'!$F$2:$WJ$62,3,0))&lt;&gt;0, HLOOKUP('レシピ表'!Y$2,'原料毎栄養価表'!$F$2:$WJ$62,ROW(),0)*('レシピ表'!Y$3/HLOOKUP('レシピ表'!Y$2,'原料毎栄養価表'!$F$2:$WJ$62,3,0)),"-")</f>
        <v>-</v>
      </c>
      <c r="Z51" s="27" t="str">
        <f>IF(HLOOKUP('レシピ表'!Z$2,'原料毎栄養価表'!$F$2:$WJ$62,ROW(),0)*('レシピ表'!Z$3/HLOOKUP('レシピ表'!Z$2,'原料毎栄養価表'!$F$2:$WJ$62,3,0))&lt;&gt;0, HLOOKUP('レシピ表'!Z$2,'原料毎栄養価表'!$F$2:$WJ$62,ROW(),0)*('レシピ表'!Z$3/HLOOKUP('レシピ表'!Z$2,'原料毎栄養価表'!$F$2:$WJ$62,3,0)),"-")</f>
        <v>-</v>
      </c>
      <c r="AA51" s="27" t="str">
        <f>IF(HLOOKUP('レシピ表'!AA$2,'原料毎栄養価表'!$F$2:$WJ$62,ROW(),0)*('レシピ表'!AA$3/HLOOKUP('レシピ表'!AA$2,'原料毎栄養価表'!$F$2:$WJ$62,3,0))&lt;&gt;0, HLOOKUP('レシピ表'!AA$2,'原料毎栄養価表'!$F$2:$WJ$62,ROW(),0)*('レシピ表'!AA$3/HLOOKUP('レシピ表'!AA$2,'原料毎栄養価表'!$F$2:$WJ$62,3,0)),"-")</f>
        <v>-</v>
      </c>
      <c r="AB51" s="27" t="str">
        <f>IF(HLOOKUP('レシピ表'!AB$2,'原料毎栄養価表'!$F$2:$WJ$62,ROW(),0)*('レシピ表'!AB$3/HLOOKUP('レシピ表'!AB$2,'原料毎栄養価表'!$F$2:$WJ$62,3,0))&lt;&gt;0, HLOOKUP('レシピ表'!AB$2,'原料毎栄養価表'!$F$2:$WJ$62,ROW(),0)*('レシピ表'!AB$3/HLOOKUP('レシピ表'!AB$2,'原料毎栄養価表'!$F$2:$WJ$62,3,0)),"-")</f>
        <v>-</v>
      </c>
      <c r="AC51" s="27" t="str">
        <f>IF(HLOOKUP('レシピ表'!AC$2,'原料毎栄養価表'!$F$2:$WJ$62,ROW(),0)*('レシピ表'!AC$3/HLOOKUP('レシピ表'!AC$2,'原料毎栄養価表'!$F$2:$WJ$62,3,0))&lt;&gt;0, HLOOKUP('レシピ表'!AC$2,'原料毎栄養価表'!$F$2:$WJ$62,ROW(),0)*('レシピ表'!AC$3/HLOOKUP('レシピ表'!AC$2,'原料毎栄養価表'!$F$2:$WJ$62,3,0)),"-")</f>
        <v>-</v>
      </c>
      <c r="AD51" s="27" t="str">
        <f>IF(HLOOKUP('レシピ表'!AD$2,'原料毎栄養価表'!$F$2:$WJ$62,ROW(),0)*('レシピ表'!AD$3/HLOOKUP('レシピ表'!AD$2,'原料毎栄養価表'!$F$2:$WJ$62,3,0))&lt;&gt;0, HLOOKUP('レシピ表'!AD$2,'原料毎栄養価表'!$F$2:$WJ$62,ROW(),0)*('レシピ表'!AD$3/HLOOKUP('レシピ表'!AD$2,'原料毎栄養価表'!$F$2:$WJ$62,3,0)),"-")</f>
        <v>-</v>
      </c>
      <c r="AE51" s="27" t="str">
        <f>IF(HLOOKUP('レシピ表'!AE$2,'原料毎栄養価表'!$F$2:$WJ$62,ROW(),0)*('レシピ表'!AE$3/HLOOKUP('レシピ表'!AE$2,'原料毎栄養価表'!$F$2:$WJ$62,3,0))&lt;&gt;0, HLOOKUP('レシピ表'!AE$2,'原料毎栄養価表'!$F$2:$WJ$62,ROW(),0)*('レシピ表'!AE$3/HLOOKUP('レシピ表'!AE$2,'原料毎栄養価表'!$F$2:$WJ$62,3,0)),"-")</f>
        <v>-</v>
      </c>
      <c r="AF51" s="27" t="str">
        <f>IF(HLOOKUP('レシピ表'!AF$2,'原料毎栄養価表'!$F$2:$WJ$62,ROW(),0)*('レシピ表'!AF$3/HLOOKUP('レシピ表'!AF$2,'原料毎栄養価表'!$F$2:$WJ$62,3,0))&lt;&gt;0, HLOOKUP('レシピ表'!AF$2,'原料毎栄養価表'!$F$2:$WJ$62,ROW(),0)*('レシピ表'!AF$3/HLOOKUP('レシピ表'!AF$2,'原料毎栄養価表'!$F$2:$WJ$62,3,0)),"-")</f>
        <v>-</v>
      </c>
      <c r="AG51" s="27" t="str">
        <f>IF(HLOOKUP('レシピ表'!AG$2,'原料毎栄養価表'!$F$2:$WJ$62,ROW(),0)*('レシピ表'!AG$3/HLOOKUP('レシピ表'!AG$2,'原料毎栄養価表'!$F$2:$WJ$62,3,0))&lt;&gt;0, HLOOKUP('レシピ表'!AG$2,'原料毎栄養価表'!$F$2:$WJ$62,ROW(),0)*('レシピ表'!AG$3/HLOOKUP('レシピ表'!AG$2,'原料毎栄養価表'!$F$2:$WJ$62,3,0)),"-")</f>
        <v>-</v>
      </c>
      <c r="AH51" s="27" t="str">
        <f>IF(HLOOKUP('レシピ表'!AH$2,'原料毎栄養価表'!$F$2:$WJ$62,ROW(),0)*('レシピ表'!AH$3/HLOOKUP('レシピ表'!AH$2,'原料毎栄養価表'!$F$2:$WJ$62,3,0))&lt;&gt;0, HLOOKUP('レシピ表'!AH$2,'原料毎栄養価表'!$F$2:$WJ$62,ROW(),0)*('レシピ表'!AH$3/HLOOKUP('レシピ表'!AH$2,'原料毎栄養価表'!$F$2:$WJ$62,3,0)),"-")</f>
        <v>-</v>
      </c>
      <c r="AI51" s="27" t="str">
        <f>IF(HLOOKUP('レシピ表'!AI$2,'原料毎栄養価表'!$F$2:$WJ$62,ROW(),0)*('レシピ表'!AI$3/HLOOKUP('レシピ表'!AI$2,'原料毎栄養価表'!$F$2:$WJ$62,3,0))&lt;&gt;0, HLOOKUP('レシピ表'!AI$2,'原料毎栄養価表'!$F$2:$WJ$62,ROW(),0)*('レシピ表'!AI$3/HLOOKUP('レシピ表'!AI$2,'原料毎栄養価表'!$F$2:$WJ$62,3,0)),"-")</f>
        <v>-</v>
      </c>
      <c r="AJ51" s="27" t="str">
        <f>IF(HLOOKUP('レシピ表'!AJ$2,'原料毎栄養価表'!$F$2:$WJ$62,ROW(),0)*('レシピ表'!AJ$3/HLOOKUP('レシピ表'!AJ$2,'原料毎栄養価表'!$F$2:$WJ$62,3,0))&lt;&gt;0, HLOOKUP('レシピ表'!AJ$2,'原料毎栄養価表'!$F$2:$WJ$62,ROW(),0)*('レシピ表'!AJ$3/HLOOKUP('レシピ表'!AJ$2,'原料毎栄養価表'!$F$2:$WJ$62,3,0)),"-")</f>
        <v>-</v>
      </c>
      <c r="AK51" s="27" t="str">
        <f>IF(HLOOKUP('レシピ表'!AK$2,'原料毎栄養価表'!$F$2:$WJ$62,ROW(),0)*('レシピ表'!AK$3/HLOOKUP('レシピ表'!AK$2,'原料毎栄養価表'!$F$2:$WJ$62,3,0))&lt;&gt;0, HLOOKUP('レシピ表'!AK$2,'原料毎栄養価表'!$F$2:$WJ$62,ROW(),0)*('レシピ表'!AK$3/HLOOKUP('レシピ表'!AK$2,'原料毎栄養価表'!$F$2:$WJ$62,3,0)),"-")</f>
        <v>-</v>
      </c>
      <c r="AL51" s="27" t="str">
        <f>IF(HLOOKUP('レシピ表'!AL$2,'原料毎栄養価表'!$F$2:$WJ$62,ROW(),0)*('レシピ表'!AL$3/HLOOKUP('レシピ表'!AL$2,'原料毎栄養価表'!$F$2:$WJ$62,3,0))&lt;&gt;0, HLOOKUP('レシピ表'!AL$2,'原料毎栄養価表'!$F$2:$WJ$62,ROW(),0)*('レシピ表'!AL$3/HLOOKUP('レシピ表'!AL$2,'原料毎栄養価表'!$F$2:$WJ$62,3,0)),"-")</f>
        <v>-</v>
      </c>
      <c r="AM51" s="27" t="str">
        <f>IF(HLOOKUP('レシピ表'!AM$2,'原料毎栄養価表'!$F$2:$WJ$62,ROW(),0)*('レシピ表'!AM$3/HLOOKUP('レシピ表'!AM$2,'原料毎栄養価表'!$F$2:$WJ$62,3,0))&lt;&gt;0, HLOOKUP('レシピ表'!AM$2,'原料毎栄養価表'!$F$2:$WJ$62,ROW(),0)*('レシピ表'!AM$3/HLOOKUP('レシピ表'!AM$2,'原料毎栄養価表'!$F$2:$WJ$62,3,0)),"-")</f>
        <v>-</v>
      </c>
      <c r="AN51" s="27" t="str">
        <f>IF(HLOOKUP('レシピ表'!AN$2,'原料毎栄養価表'!$F$2:$WJ$62,ROW(),0)*('レシピ表'!AN$3/HLOOKUP('レシピ表'!AN$2,'原料毎栄養価表'!$F$2:$WJ$62,3,0))&lt;&gt;0, HLOOKUP('レシピ表'!AN$2,'原料毎栄養価表'!$F$2:$WJ$62,ROW(),0)*('レシピ表'!AN$3/HLOOKUP('レシピ表'!AN$2,'原料毎栄養価表'!$F$2:$WJ$62,3,0)),"-")</f>
        <v>-</v>
      </c>
      <c r="AO51" s="27" t="str">
        <f>IF(HLOOKUP('レシピ表'!AO$2,'原料毎栄養価表'!$F$2:$WJ$62,ROW(),0)*('レシピ表'!AO$3/HLOOKUP('レシピ表'!AO$2,'原料毎栄養価表'!$F$2:$WJ$62,3,0))&lt;&gt;0, HLOOKUP('レシピ表'!AO$2,'原料毎栄養価表'!$F$2:$WJ$62,ROW(),0)*('レシピ表'!AO$3/HLOOKUP('レシピ表'!AO$2,'原料毎栄養価表'!$F$2:$WJ$62,3,0)),"-")</f>
        <v>-</v>
      </c>
      <c r="AP51" s="27" t="str">
        <f>IF(HLOOKUP('レシピ表'!AP$2,'原料毎栄養価表'!$F$2:$WJ$62,ROW(),0)*('レシピ表'!AP$3/HLOOKUP('レシピ表'!AP$2,'原料毎栄養価表'!$F$2:$WJ$62,3,0))&lt;&gt;0, HLOOKUP('レシピ表'!AP$2,'原料毎栄養価表'!$F$2:$WJ$62,ROW(),0)*('レシピ表'!AP$3/HLOOKUP('レシピ表'!AP$2,'原料毎栄養価表'!$F$2:$WJ$62,3,0)),"-")</f>
        <v>-</v>
      </c>
      <c r="AQ51" s="27" t="str">
        <f>IF(HLOOKUP('レシピ表'!AQ$2,'原料毎栄養価表'!$F$2:$WJ$62,ROW(),0)*('レシピ表'!AQ$3/HLOOKUP('レシピ表'!AQ$2,'原料毎栄養価表'!$F$2:$WJ$62,3,0))&lt;&gt;0, HLOOKUP('レシピ表'!AQ$2,'原料毎栄養価表'!$F$2:$WJ$62,ROW(),0)*('レシピ表'!AQ$3/HLOOKUP('レシピ表'!AQ$2,'原料毎栄養価表'!$F$2:$WJ$62,3,0)),"-")</f>
        <v>-</v>
      </c>
      <c r="AR51" s="27" t="str">
        <f>IF(HLOOKUP('レシピ表'!AR$2,'原料毎栄養価表'!$F$2:$WJ$62,ROW(),0)*('レシピ表'!AR$3/HLOOKUP('レシピ表'!AR$2,'原料毎栄養価表'!$F$2:$WJ$62,3,0))&lt;&gt;0, HLOOKUP('レシピ表'!AR$2,'原料毎栄養価表'!$F$2:$WJ$62,ROW(),0)*('レシピ表'!AR$3/HLOOKUP('レシピ表'!AR$2,'原料毎栄養価表'!$F$2:$WJ$62,3,0)),"-")</f>
        <v>-</v>
      </c>
      <c r="AS51" s="27" t="str">
        <f>IF(HLOOKUP('レシピ表'!AS$2,'原料毎栄養価表'!$F$2:$WJ$62,ROW(),0)*('レシピ表'!AS$3/HLOOKUP('レシピ表'!AS$2,'原料毎栄養価表'!$F$2:$WJ$62,3,0))&lt;&gt;0, HLOOKUP('レシピ表'!AS$2,'原料毎栄養価表'!$F$2:$WJ$62,ROW(),0)*('レシピ表'!AS$3/HLOOKUP('レシピ表'!AS$2,'原料毎栄養価表'!$F$2:$WJ$62,3,0)),"-")</f>
        <v>-</v>
      </c>
      <c r="AT51" s="27" t="str">
        <f>IF(HLOOKUP('レシピ表'!AT$2,'原料毎栄養価表'!$F$2:$WJ$62,ROW(),0)*('レシピ表'!AT$3/HLOOKUP('レシピ表'!AT$2,'原料毎栄養価表'!$F$2:$WJ$62,3,0))&lt;&gt;0, HLOOKUP('レシピ表'!AT$2,'原料毎栄養価表'!$F$2:$WJ$62,ROW(),0)*('レシピ表'!AT$3/HLOOKUP('レシピ表'!AT$2,'原料毎栄養価表'!$F$2:$WJ$62,3,0)),"-")</f>
        <v>-</v>
      </c>
    </row>
    <row r="52" ht="13.5" customHeight="1">
      <c r="A52" s="1"/>
      <c r="B52" s="13" t="s">
        <v>198</v>
      </c>
      <c r="C52" s="13" t="s">
        <v>199</v>
      </c>
      <c r="D52" s="13" t="s">
        <v>200</v>
      </c>
      <c r="E52" s="13" t="s">
        <v>113</v>
      </c>
      <c r="F52" s="27">
        <f>SUM('レシピ表'!I52:ZP52)</f>
        <v>768.19</v>
      </c>
      <c r="G52" s="30">
        <v>100.0</v>
      </c>
      <c r="H52" s="31">
        <f>IFERROR('レシピ表'!$F52/HLOOKUP('レシピ表'!H$1,'必要栄養価表'!$F$4:$X$62,ROW()-1,0)*100,"-")</f>
        <v>320.0791667</v>
      </c>
      <c r="I52" s="27" t="str">
        <f>IF(HLOOKUP('レシピ表'!I$2,'原料毎栄養価表'!$F$2:$WJ$62,ROW(),0)*('レシピ表'!I$3/HLOOKUP('レシピ表'!I$2,'原料毎栄養価表'!$F$2:$WJ$62,3,0))&lt;&gt;0, HLOOKUP('レシピ表'!I$2,'原料毎栄養価表'!$F$2:$WJ$62,ROW(),0)*('レシピ表'!I$3/HLOOKUP('レシピ表'!I$2,'原料毎栄養価表'!$F$2:$WJ$62,3,0)),"-")</f>
        <v>-</v>
      </c>
      <c r="J52" s="27">
        <f>IF(HLOOKUP('レシピ表'!J$2,'原料毎栄養価表'!$F$2:$WJ$62,ROW(),0)*('レシピ表'!J$3/HLOOKUP('レシピ表'!J$2,'原料毎栄養価表'!$F$2:$WJ$62,3,0))&lt;&gt;0, HLOOKUP('レシピ表'!J$2,'原料毎栄養価表'!$F$2:$WJ$62,ROW(),0)*('レシピ表'!J$3/HLOOKUP('レシピ表'!J$2,'原料毎栄養価表'!$F$2:$WJ$62,3,0)),"-")</f>
        <v>250</v>
      </c>
      <c r="K52" s="27">
        <f>IF(HLOOKUP('レシピ表'!K$2,'原料毎栄養価表'!$F$2:$WJ$62,ROW(),0)*('レシピ表'!K$3/HLOOKUP('レシピ表'!K$2,'原料毎栄養価表'!$F$2:$WJ$62,3,0))&lt;&gt;0, HLOOKUP('レシピ表'!K$2,'原料毎栄養価表'!$F$2:$WJ$62,ROW(),0)*('レシピ表'!K$3/HLOOKUP('レシピ表'!K$2,'原料毎栄養価表'!$F$2:$WJ$62,3,0)),"-")</f>
        <v>130</v>
      </c>
      <c r="L52" s="27">
        <f>IF(HLOOKUP('レシピ表'!L$2,'原料毎栄養価表'!$F$2:$WJ$62,ROW(),0)*('レシピ表'!L$3/HLOOKUP('レシピ表'!L$2,'原料毎栄養価表'!$F$2:$WJ$62,3,0))&lt;&gt;0, HLOOKUP('レシピ表'!L$2,'原料毎栄養価表'!$F$2:$WJ$62,ROW(),0)*('レシピ表'!L$3/HLOOKUP('レシピ表'!L$2,'原料毎栄養価表'!$F$2:$WJ$62,3,0)),"-")</f>
        <v>0.26</v>
      </c>
      <c r="M52" s="27" t="str">
        <f>IF(HLOOKUP('レシピ表'!M$2,'原料毎栄養価表'!$F$2:$WJ$62,ROW(),0)*('レシピ表'!M$3/HLOOKUP('レシピ表'!M$2,'原料毎栄養価表'!$F$2:$WJ$62,3,0))&lt;&gt;0, HLOOKUP('レシピ表'!M$2,'原料毎栄養価表'!$F$2:$WJ$62,ROW(),0)*('レシピ表'!M$3/HLOOKUP('レシピ表'!M$2,'原料毎栄養価表'!$F$2:$WJ$62,3,0)),"-")</f>
        <v>-</v>
      </c>
      <c r="N52" s="27">
        <f>IF(HLOOKUP('レシピ表'!N$2,'原料毎栄養価表'!$F$2:$WJ$62,ROW(),0)*('レシピ表'!N$3/HLOOKUP('レシピ表'!N$2,'原料毎栄養価表'!$F$2:$WJ$62,3,0))&lt;&gt;0, HLOOKUP('レシピ表'!N$2,'原料毎栄養価表'!$F$2:$WJ$62,ROW(),0)*('レシピ表'!N$3/HLOOKUP('レシピ表'!N$2,'原料毎栄養価表'!$F$2:$WJ$62,3,0)),"-")</f>
        <v>27</v>
      </c>
      <c r="O52" s="27" t="str">
        <f>IF(HLOOKUP('レシピ表'!O$2,'原料毎栄養価表'!$F$2:$WJ$62,ROW(),0)*('レシピ表'!O$3/HLOOKUP('レシピ表'!O$2,'原料毎栄養価表'!$F$2:$WJ$62,3,0))&lt;&gt;0, HLOOKUP('レシピ表'!O$2,'原料毎栄養価表'!$F$2:$WJ$62,ROW(),0)*('レシピ表'!O$3/HLOOKUP('レシピ表'!O$2,'原料毎栄養価表'!$F$2:$WJ$62,3,0)),"-")</f>
        <v>-</v>
      </c>
      <c r="P52" s="27" t="str">
        <f>IF(HLOOKUP('レシピ表'!P$2,'原料毎栄養価表'!$F$2:$WJ$62,ROW(),0)*('レシピ表'!P$3/HLOOKUP('レシピ表'!P$2,'原料毎栄養価表'!$F$2:$WJ$62,3,0))&lt;&gt;0, HLOOKUP('レシピ表'!P$2,'原料毎栄養価表'!$F$2:$WJ$62,ROW(),0)*('レシピ表'!P$3/HLOOKUP('レシピ表'!P$2,'原料毎栄養価表'!$F$2:$WJ$62,3,0)),"-")</f>
        <v>-</v>
      </c>
      <c r="Q52" s="27">
        <f>IF(HLOOKUP('レシピ表'!Q$2,'原料毎栄養価表'!$F$2:$WJ$62,ROW(),0)*('レシピ表'!Q$3/HLOOKUP('レシピ表'!Q$2,'原料毎栄養価表'!$F$2:$WJ$62,3,0))&lt;&gt;0, HLOOKUP('レシピ表'!Q$2,'原料毎栄養価表'!$F$2:$WJ$62,ROW(),0)*('レシピ表'!Q$3/HLOOKUP('レシピ表'!Q$2,'原料毎栄養価表'!$F$2:$WJ$62,3,0)),"-")</f>
        <v>0.93</v>
      </c>
      <c r="R52" s="27" t="str">
        <f>IF(HLOOKUP('レシピ表'!R$2,'原料毎栄養価表'!$F$2:$WJ$62,ROW(),0)*('レシピ表'!R$3/HLOOKUP('レシピ表'!R$2,'原料毎栄養価表'!$F$2:$WJ$62,3,0))&lt;&gt;0, HLOOKUP('レシピ表'!R$2,'原料毎栄養価表'!$F$2:$WJ$62,ROW(),0)*('レシピ表'!R$3/HLOOKUP('レシピ表'!R$2,'原料毎栄養価表'!$F$2:$WJ$62,3,0)),"-")</f>
        <v>-</v>
      </c>
      <c r="S52" s="27" t="str">
        <f>IF(HLOOKUP('レシピ表'!S$2,'原料毎栄養価表'!$F$2:$WJ$62,ROW(),0)*('レシピ表'!S$3/HLOOKUP('レシピ表'!S$2,'原料毎栄養価表'!$F$2:$WJ$62,3,0))&lt;&gt;0, HLOOKUP('レシピ表'!S$2,'原料毎栄養価表'!$F$2:$WJ$62,ROW(),0)*('レシピ表'!S$3/HLOOKUP('レシピ表'!S$2,'原料毎栄養価表'!$F$2:$WJ$62,3,0)),"-")</f>
        <v>-</v>
      </c>
      <c r="T52" s="27" t="str">
        <f>IF(HLOOKUP('レシピ表'!T$2,'原料毎栄養価表'!$F$2:$WJ$62,ROW(),0)*('レシピ表'!T$3/HLOOKUP('レシピ表'!T$2,'原料毎栄養価表'!$F$2:$WJ$62,3,0))&lt;&gt;0, HLOOKUP('レシピ表'!T$2,'原料毎栄養価表'!$F$2:$WJ$62,ROW(),0)*('レシピ表'!T$3/HLOOKUP('レシピ表'!T$2,'原料毎栄養価表'!$F$2:$WJ$62,3,0)),"-")</f>
        <v>-</v>
      </c>
      <c r="U52" s="27" t="str">
        <f>IF(HLOOKUP('レシピ表'!U$2,'原料毎栄養価表'!$F$2:$WJ$62,ROW(),0)*('レシピ表'!U$3/HLOOKUP('レシピ表'!U$2,'原料毎栄養価表'!$F$2:$WJ$62,3,0))&lt;&gt;0, HLOOKUP('レシピ表'!U$2,'原料毎栄養価表'!$F$2:$WJ$62,ROW(),0)*('レシピ表'!U$3/HLOOKUP('レシピ表'!U$2,'原料毎栄養価表'!$F$2:$WJ$62,3,0)),"-")</f>
        <v>-</v>
      </c>
      <c r="V52" s="27">
        <f>IF(HLOOKUP('レシピ表'!V$2,'原料毎栄養価表'!$F$2:$WJ$62,ROW(),0)*('レシピ表'!V$3/HLOOKUP('レシピ表'!V$2,'原料毎栄養価表'!$F$2:$WJ$62,3,0))&lt;&gt;0, HLOOKUP('レシピ表'!V$2,'原料毎栄養価表'!$F$2:$WJ$62,ROW(),0)*('レシピ表'!V$3/HLOOKUP('レシピ表'!V$2,'原料毎栄養価表'!$F$2:$WJ$62,3,0)),"-")</f>
        <v>120</v>
      </c>
      <c r="W52" s="27">
        <f>IF(HLOOKUP('レシピ表'!W$2,'原料毎栄養価表'!$F$2:$WJ$62,ROW(),0)*('レシピ表'!W$3/HLOOKUP('レシピ表'!W$2,'原料毎栄養価表'!$F$2:$WJ$62,3,0))&lt;&gt;0, HLOOKUP('レシピ表'!W$2,'原料毎栄養価表'!$F$2:$WJ$62,ROW(),0)*('レシピ表'!W$3/HLOOKUP('レシピ表'!W$2,'原料毎栄養価表'!$F$2:$WJ$62,3,0)),"-")</f>
        <v>240</v>
      </c>
      <c r="X52" s="27" t="str">
        <f>IF(HLOOKUP('レシピ表'!X$2,'原料毎栄養価表'!$F$2:$WJ$62,ROW(),0)*('レシピ表'!X$3/HLOOKUP('レシピ表'!X$2,'原料毎栄養価表'!$F$2:$WJ$62,3,0))&lt;&gt;0, HLOOKUP('レシピ表'!X$2,'原料毎栄養価表'!$F$2:$WJ$62,ROW(),0)*('レシピ表'!X$3/HLOOKUP('レシピ表'!X$2,'原料毎栄養価表'!$F$2:$WJ$62,3,0)),"-")</f>
        <v>-</v>
      </c>
      <c r="Y52" s="27" t="str">
        <f>IF(HLOOKUP('レシピ表'!Y$2,'原料毎栄養価表'!$F$2:$WJ$62,ROW(),0)*('レシピ表'!Y$3/HLOOKUP('レシピ表'!Y$2,'原料毎栄養価表'!$F$2:$WJ$62,3,0))&lt;&gt;0, HLOOKUP('レシピ表'!Y$2,'原料毎栄養価表'!$F$2:$WJ$62,ROW(),0)*('レシピ表'!Y$3/HLOOKUP('レシピ表'!Y$2,'原料毎栄養価表'!$F$2:$WJ$62,3,0)),"-")</f>
        <v>-</v>
      </c>
      <c r="Z52" s="27" t="str">
        <f>IF(HLOOKUP('レシピ表'!Z$2,'原料毎栄養価表'!$F$2:$WJ$62,ROW(),0)*('レシピ表'!Z$3/HLOOKUP('レシピ表'!Z$2,'原料毎栄養価表'!$F$2:$WJ$62,3,0))&lt;&gt;0, HLOOKUP('レシピ表'!Z$2,'原料毎栄養価表'!$F$2:$WJ$62,ROW(),0)*('レシピ表'!Z$3/HLOOKUP('レシピ表'!Z$2,'原料毎栄養価表'!$F$2:$WJ$62,3,0)),"-")</f>
        <v>-</v>
      </c>
      <c r="AA52" s="27" t="str">
        <f>IF(HLOOKUP('レシピ表'!AA$2,'原料毎栄養価表'!$F$2:$WJ$62,ROW(),0)*('レシピ表'!AA$3/HLOOKUP('レシピ表'!AA$2,'原料毎栄養価表'!$F$2:$WJ$62,3,0))&lt;&gt;0, HLOOKUP('レシピ表'!AA$2,'原料毎栄養価表'!$F$2:$WJ$62,ROW(),0)*('レシピ表'!AA$3/HLOOKUP('レシピ表'!AA$2,'原料毎栄養価表'!$F$2:$WJ$62,3,0)),"-")</f>
        <v>-</v>
      </c>
      <c r="AB52" s="27" t="str">
        <f>IF(HLOOKUP('レシピ表'!AB$2,'原料毎栄養価表'!$F$2:$WJ$62,ROW(),0)*('レシピ表'!AB$3/HLOOKUP('レシピ表'!AB$2,'原料毎栄養価表'!$F$2:$WJ$62,3,0))&lt;&gt;0, HLOOKUP('レシピ表'!AB$2,'原料毎栄養価表'!$F$2:$WJ$62,ROW(),0)*('レシピ表'!AB$3/HLOOKUP('レシピ表'!AB$2,'原料毎栄養価表'!$F$2:$WJ$62,3,0)),"-")</f>
        <v>-</v>
      </c>
      <c r="AC52" s="27" t="str">
        <f>IF(HLOOKUP('レシピ表'!AC$2,'原料毎栄養価表'!$F$2:$WJ$62,ROW(),0)*('レシピ表'!AC$3/HLOOKUP('レシピ表'!AC$2,'原料毎栄養価表'!$F$2:$WJ$62,3,0))&lt;&gt;0, HLOOKUP('レシピ表'!AC$2,'原料毎栄養価表'!$F$2:$WJ$62,ROW(),0)*('レシピ表'!AC$3/HLOOKUP('レシピ表'!AC$2,'原料毎栄養価表'!$F$2:$WJ$62,3,0)),"-")</f>
        <v>-</v>
      </c>
      <c r="AD52" s="27" t="str">
        <f>IF(HLOOKUP('レシピ表'!AD$2,'原料毎栄養価表'!$F$2:$WJ$62,ROW(),0)*('レシピ表'!AD$3/HLOOKUP('レシピ表'!AD$2,'原料毎栄養価表'!$F$2:$WJ$62,3,0))&lt;&gt;0, HLOOKUP('レシピ表'!AD$2,'原料毎栄養価表'!$F$2:$WJ$62,ROW(),0)*('レシピ表'!AD$3/HLOOKUP('レシピ表'!AD$2,'原料毎栄養価表'!$F$2:$WJ$62,3,0)),"-")</f>
        <v>-</v>
      </c>
      <c r="AE52" s="27" t="str">
        <f>IF(HLOOKUP('レシピ表'!AE$2,'原料毎栄養価表'!$F$2:$WJ$62,ROW(),0)*('レシピ表'!AE$3/HLOOKUP('レシピ表'!AE$2,'原料毎栄養価表'!$F$2:$WJ$62,3,0))&lt;&gt;0, HLOOKUP('レシピ表'!AE$2,'原料毎栄養価表'!$F$2:$WJ$62,ROW(),0)*('レシピ表'!AE$3/HLOOKUP('レシピ表'!AE$2,'原料毎栄養価表'!$F$2:$WJ$62,3,0)),"-")</f>
        <v>-</v>
      </c>
      <c r="AF52" s="27" t="str">
        <f>IF(HLOOKUP('レシピ表'!AF$2,'原料毎栄養価表'!$F$2:$WJ$62,ROW(),0)*('レシピ表'!AF$3/HLOOKUP('レシピ表'!AF$2,'原料毎栄養価表'!$F$2:$WJ$62,3,0))&lt;&gt;0, HLOOKUP('レシピ表'!AF$2,'原料毎栄養価表'!$F$2:$WJ$62,ROW(),0)*('レシピ表'!AF$3/HLOOKUP('レシピ表'!AF$2,'原料毎栄養価表'!$F$2:$WJ$62,3,0)),"-")</f>
        <v>-</v>
      </c>
      <c r="AG52" s="27" t="str">
        <f>IF(HLOOKUP('レシピ表'!AG$2,'原料毎栄養価表'!$F$2:$WJ$62,ROW(),0)*('レシピ表'!AG$3/HLOOKUP('レシピ表'!AG$2,'原料毎栄養価表'!$F$2:$WJ$62,3,0))&lt;&gt;0, HLOOKUP('レシピ表'!AG$2,'原料毎栄養価表'!$F$2:$WJ$62,ROW(),0)*('レシピ表'!AG$3/HLOOKUP('レシピ表'!AG$2,'原料毎栄養価表'!$F$2:$WJ$62,3,0)),"-")</f>
        <v>-</v>
      </c>
      <c r="AH52" s="27" t="str">
        <f>IF(HLOOKUP('レシピ表'!AH$2,'原料毎栄養価表'!$F$2:$WJ$62,ROW(),0)*('レシピ表'!AH$3/HLOOKUP('レシピ表'!AH$2,'原料毎栄養価表'!$F$2:$WJ$62,3,0))&lt;&gt;0, HLOOKUP('レシピ表'!AH$2,'原料毎栄養価表'!$F$2:$WJ$62,ROW(),0)*('レシピ表'!AH$3/HLOOKUP('レシピ表'!AH$2,'原料毎栄養価表'!$F$2:$WJ$62,3,0)),"-")</f>
        <v>-</v>
      </c>
      <c r="AI52" s="27" t="str">
        <f>IF(HLOOKUP('レシピ表'!AI$2,'原料毎栄養価表'!$F$2:$WJ$62,ROW(),0)*('レシピ表'!AI$3/HLOOKUP('レシピ表'!AI$2,'原料毎栄養価表'!$F$2:$WJ$62,3,0))&lt;&gt;0, HLOOKUP('レシピ表'!AI$2,'原料毎栄養価表'!$F$2:$WJ$62,ROW(),0)*('レシピ表'!AI$3/HLOOKUP('レシピ表'!AI$2,'原料毎栄養価表'!$F$2:$WJ$62,3,0)),"-")</f>
        <v>-</v>
      </c>
      <c r="AJ52" s="27" t="str">
        <f>IF(HLOOKUP('レシピ表'!AJ$2,'原料毎栄養価表'!$F$2:$WJ$62,ROW(),0)*('レシピ表'!AJ$3/HLOOKUP('レシピ表'!AJ$2,'原料毎栄養価表'!$F$2:$WJ$62,3,0))&lt;&gt;0, HLOOKUP('レシピ表'!AJ$2,'原料毎栄養価表'!$F$2:$WJ$62,ROW(),0)*('レシピ表'!AJ$3/HLOOKUP('レシピ表'!AJ$2,'原料毎栄養価表'!$F$2:$WJ$62,3,0)),"-")</f>
        <v>-</v>
      </c>
      <c r="AK52" s="27" t="str">
        <f>IF(HLOOKUP('レシピ表'!AK$2,'原料毎栄養価表'!$F$2:$WJ$62,ROW(),0)*('レシピ表'!AK$3/HLOOKUP('レシピ表'!AK$2,'原料毎栄養価表'!$F$2:$WJ$62,3,0))&lt;&gt;0, HLOOKUP('レシピ表'!AK$2,'原料毎栄養価表'!$F$2:$WJ$62,ROW(),0)*('レシピ表'!AK$3/HLOOKUP('レシピ表'!AK$2,'原料毎栄養価表'!$F$2:$WJ$62,3,0)),"-")</f>
        <v>-</v>
      </c>
      <c r="AL52" s="27" t="str">
        <f>IF(HLOOKUP('レシピ表'!AL$2,'原料毎栄養価表'!$F$2:$WJ$62,ROW(),0)*('レシピ表'!AL$3/HLOOKUP('レシピ表'!AL$2,'原料毎栄養価表'!$F$2:$WJ$62,3,0))&lt;&gt;0, HLOOKUP('レシピ表'!AL$2,'原料毎栄養価表'!$F$2:$WJ$62,ROW(),0)*('レシピ表'!AL$3/HLOOKUP('レシピ表'!AL$2,'原料毎栄養価表'!$F$2:$WJ$62,3,0)),"-")</f>
        <v>-</v>
      </c>
      <c r="AM52" s="27" t="str">
        <f>IF(HLOOKUP('レシピ表'!AM$2,'原料毎栄養価表'!$F$2:$WJ$62,ROW(),0)*('レシピ表'!AM$3/HLOOKUP('レシピ表'!AM$2,'原料毎栄養価表'!$F$2:$WJ$62,3,0))&lt;&gt;0, HLOOKUP('レシピ表'!AM$2,'原料毎栄養価表'!$F$2:$WJ$62,ROW(),0)*('レシピ表'!AM$3/HLOOKUP('レシピ表'!AM$2,'原料毎栄養価表'!$F$2:$WJ$62,3,0)),"-")</f>
        <v>-</v>
      </c>
      <c r="AN52" s="27" t="str">
        <f>IF(HLOOKUP('レシピ表'!AN$2,'原料毎栄養価表'!$F$2:$WJ$62,ROW(),0)*('レシピ表'!AN$3/HLOOKUP('レシピ表'!AN$2,'原料毎栄養価表'!$F$2:$WJ$62,3,0))&lt;&gt;0, HLOOKUP('レシピ表'!AN$2,'原料毎栄養価表'!$F$2:$WJ$62,ROW(),0)*('レシピ表'!AN$3/HLOOKUP('レシピ表'!AN$2,'原料毎栄養価表'!$F$2:$WJ$62,3,0)),"-")</f>
        <v>-</v>
      </c>
      <c r="AO52" s="27" t="str">
        <f>IF(HLOOKUP('レシピ表'!AO$2,'原料毎栄養価表'!$F$2:$WJ$62,ROW(),0)*('レシピ表'!AO$3/HLOOKUP('レシピ表'!AO$2,'原料毎栄養価表'!$F$2:$WJ$62,3,0))&lt;&gt;0, HLOOKUP('レシピ表'!AO$2,'原料毎栄養価表'!$F$2:$WJ$62,ROW(),0)*('レシピ表'!AO$3/HLOOKUP('レシピ表'!AO$2,'原料毎栄養価表'!$F$2:$WJ$62,3,0)),"-")</f>
        <v>-</v>
      </c>
      <c r="AP52" s="27" t="str">
        <f>IF(HLOOKUP('レシピ表'!AP$2,'原料毎栄養価表'!$F$2:$WJ$62,ROW(),0)*('レシピ表'!AP$3/HLOOKUP('レシピ表'!AP$2,'原料毎栄養価表'!$F$2:$WJ$62,3,0))&lt;&gt;0, HLOOKUP('レシピ表'!AP$2,'原料毎栄養価表'!$F$2:$WJ$62,ROW(),0)*('レシピ表'!AP$3/HLOOKUP('レシピ表'!AP$2,'原料毎栄養価表'!$F$2:$WJ$62,3,0)),"-")</f>
        <v>-</v>
      </c>
      <c r="AQ52" s="27" t="str">
        <f>IF(HLOOKUP('レシピ表'!AQ$2,'原料毎栄養価表'!$F$2:$WJ$62,ROW(),0)*('レシピ表'!AQ$3/HLOOKUP('レシピ表'!AQ$2,'原料毎栄養価表'!$F$2:$WJ$62,3,0))&lt;&gt;0, HLOOKUP('レシピ表'!AQ$2,'原料毎栄養価表'!$F$2:$WJ$62,ROW(),0)*('レシピ表'!AQ$3/HLOOKUP('レシピ表'!AQ$2,'原料毎栄養価表'!$F$2:$WJ$62,3,0)),"-")</f>
        <v>-</v>
      </c>
      <c r="AR52" s="27" t="str">
        <f>IF(HLOOKUP('レシピ表'!AR$2,'原料毎栄養価表'!$F$2:$WJ$62,ROW(),0)*('レシピ表'!AR$3/HLOOKUP('レシピ表'!AR$2,'原料毎栄養価表'!$F$2:$WJ$62,3,0))&lt;&gt;0, HLOOKUP('レシピ表'!AR$2,'原料毎栄養価表'!$F$2:$WJ$62,ROW(),0)*('レシピ表'!AR$3/HLOOKUP('レシピ表'!AR$2,'原料毎栄養価表'!$F$2:$WJ$62,3,0)),"-")</f>
        <v>-</v>
      </c>
      <c r="AS52" s="27" t="str">
        <f>IF(HLOOKUP('レシピ表'!AS$2,'原料毎栄養価表'!$F$2:$WJ$62,ROW(),0)*('レシピ表'!AS$3/HLOOKUP('レシピ表'!AS$2,'原料毎栄養価表'!$F$2:$WJ$62,3,0))&lt;&gt;0, HLOOKUP('レシピ表'!AS$2,'原料毎栄養価表'!$F$2:$WJ$62,ROW(),0)*('レシピ表'!AS$3/HLOOKUP('レシピ表'!AS$2,'原料毎栄養価表'!$F$2:$WJ$62,3,0)),"-")</f>
        <v>-</v>
      </c>
      <c r="AT52" s="27" t="str">
        <f>IF(HLOOKUP('レシピ表'!AT$2,'原料毎栄養価表'!$F$2:$WJ$62,ROW(),0)*('レシピ表'!AT$3/HLOOKUP('レシピ表'!AT$2,'原料毎栄養価表'!$F$2:$WJ$62,3,0))&lt;&gt;0, HLOOKUP('レシピ表'!AT$2,'原料毎栄養価表'!$F$2:$WJ$62,ROW(),0)*('レシピ表'!AT$3/HLOOKUP('レシピ表'!AT$2,'原料毎栄養価表'!$F$2:$WJ$62,3,0)),"-")</f>
        <v>-</v>
      </c>
    </row>
    <row r="53" ht="13.5" customHeight="1">
      <c r="A53" s="1"/>
      <c r="B53" s="13" t="s">
        <v>201</v>
      </c>
      <c r="C53" s="13" t="s">
        <v>202</v>
      </c>
      <c r="D53" s="13" t="s">
        <v>203</v>
      </c>
      <c r="E53" s="13" t="s">
        <v>113</v>
      </c>
      <c r="F53" s="27">
        <f>SUM('レシピ表'!I53:ZP53)</f>
        <v>3.9</v>
      </c>
      <c r="G53" s="30">
        <v>100.0</v>
      </c>
      <c r="H53" s="31">
        <f>IFERROR('レシピ表'!$F53/HLOOKUP('レシピ表'!H$1,'必要栄養価表'!$F$4:$X$62,ROW()-1,0)*100,"-")</f>
        <v>162.5</v>
      </c>
      <c r="I53" s="27" t="str">
        <f>IF(HLOOKUP('レシピ表'!I$2,'原料毎栄養価表'!$F$2:$WJ$62,ROW(),0)*('レシピ表'!I$3/HLOOKUP('レシピ表'!I$2,'原料毎栄養価表'!$F$2:$WJ$62,3,0))&lt;&gt;0, HLOOKUP('レシピ表'!I$2,'原料毎栄養価表'!$F$2:$WJ$62,ROW(),0)*('レシピ表'!I$3/HLOOKUP('レシピ表'!I$2,'原料毎栄養価表'!$F$2:$WJ$62,3,0)),"-")</f>
        <v>-</v>
      </c>
      <c r="J53" s="27" t="str">
        <f>IF(HLOOKUP('レシピ表'!J$2,'原料毎栄養価表'!$F$2:$WJ$62,ROW(),0)*('レシピ表'!J$3/HLOOKUP('レシピ表'!J$2,'原料毎栄養価表'!$F$2:$WJ$62,3,0))&lt;&gt;0, HLOOKUP('レシピ表'!J$2,'原料毎栄養価表'!$F$2:$WJ$62,ROW(),0)*('レシピ表'!J$3/HLOOKUP('レシピ表'!J$2,'原料毎栄養価表'!$F$2:$WJ$62,3,0)),"-")</f>
        <v>-</v>
      </c>
      <c r="K53" s="27" t="str">
        <f>IF(HLOOKUP('レシピ表'!K$2,'原料毎栄養価表'!$F$2:$WJ$62,ROW(),0)*('レシピ表'!K$3/HLOOKUP('レシピ表'!K$2,'原料毎栄養価表'!$F$2:$WJ$62,3,0))&lt;&gt;0, HLOOKUP('レシピ表'!K$2,'原料毎栄養価表'!$F$2:$WJ$62,ROW(),0)*('レシピ表'!K$3/HLOOKUP('レシピ表'!K$2,'原料毎栄養価表'!$F$2:$WJ$62,3,0)),"-")</f>
        <v>-</v>
      </c>
      <c r="L53" s="27" t="str">
        <f>IF(HLOOKUP('レシピ表'!L$2,'原料毎栄養価表'!$F$2:$WJ$62,ROW(),0)*('レシピ表'!L$3/HLOOKUP('レシピ表'!L$2,'原料毎栄養価表'!$F$2:$WJ$62,3,0))&lt;&gt;0, HLOOKUP('レシピ表'!L$2,'原料毎栄養価表'!$F$2:$WJ$62,ROW(),0)*('レシピ表'!L$3/HLOOKUP('レシピ表'!L$2,'原料毎栄養価表'!$F$2:$WJ$62,3,0)),"-")</f>
        <v>-</v>
      </c>
      <c r="M53" s="27" t="str">
        <f>IF(HLOOKUP('レシピ表'!M$2,'原料毎栄養価表'!$F$2:$WJ$62,ROW(),0)*('レシピ表'!M$3/HLOOKUP('レシピ表'!M$2,'原料毎栄養価表'!$F$2:$WJ$62,3,0))&lt;&gt;0, HLOOKUP('レシピ表'!M$2,'原料毎栄養価表'!$F$2:$WJ$62,ROW(),0)*('レシピ表'!M$3/HLOOKUP('レシピ表'!M$2,'原料毎栄養価表'!$F$2:$WJ$62,3,0)),"-")</f>
        <v>-</v>
      </c>
      <c r="N53" s="27" t="str">
        <f>IF(HLOOKUP('レシピ表'!N$2,'原料毎栄養価表'!$F$2:$WJ$62,ROW(),0)*('レシピ表'!N$3/HLOOKUP('レシピ表'!N$2,'原料毎栄養価表'!$F$2:$WJ$62,3,0))&lt;&gt;0, HLOOKUP('レシピ表'!N$2,'原料毎栄養価表'!$F$2:$WJ$62,ROW(),0)*('レシピ表'!N$3/HLOOKUP('レシピ表'!N$2,'原料毎栄養価表'!$F$2:$WJ$62,3,0)),"-")</f>
        <v>-</v>
      </c>
      <c r="O53" s="27" t="str">
        <f>IF(HLOOKUP('レシピ表'!O$2,'原料毎栄養価表'!$F$2:$WJ$62,ROW(),0)*('レシピ表'!O$3/HLOOKUP('レシピ表'!O$2,'原料毎栄養価表'!$F$2:$WJ$62,3,0))&lt;&gt;0, HLOOKUP('レシピ表'!O$2,'原料毎栄養価表'!$F$2:$WJ$62,ROW(),0)*('レシピ表'!O$3/HLOOKUP('レシピ表'!O$2,'原料毎栄養価表'!$F$2:$WJ$62,3,0)),"-")</f>
        <v>-</v>
      </c>
      <c r="P53" s="27" t="str">
        <f>IF(HLOOKUP('レシピ表'!P$2,'原料毎栄養価表'!$F$2:$WJ$62,ROW(),0)*('レシピ表'!P$3/HLOOKUP('レシピ表'!P$2,'原料毎栄養価表'!$F$2:$WJ$62,3,0))&lt;&gt;0, HLOOKUP('レシピ表'!P$2,'原料毎栄養価表'!$F$2:$WJ$62,ROW(),0)*('レシピ表'!P$3/HLOOKUP('レシピ表'!P$2,'原料毎栄養価表'!$F$2:$WJ$62,3,0)),"-")</f>
        <v>-</v>
      </c>
      <c r="Q53" s="27" t="str">
        <f>IF(HLOOKUP('レシピ表'!Q$2,'原料毎栄養価表'!$F$2:$WJ$62,ROW(),0)*('レシピ表'!Q$3/HLOOKUP('レシピ表'!Q$2,'原料毎栄養価表'!$F$2:$WJ$62,3,0))&lt;&gt;0, HLOOKUP('レシピ表'!Q$2,'原料毎栄養価表'!$F$2:$WJ$62,ROW(),0)*('レシピ表'!Q$3/HLOOKUP('レシピ表'!Q$2,'原料毎栄養価表'!$F$2:$WJ$62,3,0)),"-")</f>
        <v>-</v>
      </c>
      <c r="R53" s="27" t="str">
        <f>IF(HLOOKUP('レシピ表'!R$2,'原料毎栄養価表'!$F$2:$WJ$62,ROW(),0)*('レシピ表'!R$3/HLOOKUP('レシピ表'!R$2,'原料毎栄養価表'!$F$2:$WJ$62,3,0))&lt;&gt;0, HLOOKUP('レシピ表'!R$2,'原料毎栄養価表'!$F$2:$WJ$62,ROW(),0)*('レシピ表'!R$3/HLOOKUP('レシピ表'!R$2,'原料毎栄養価表'!$F$2:$WJ$62,3,0)),"-")</f>
        <v>-</v>
      </c>
      <c r="S53" s="27" t="str">
        <f>IF(HLOOKUP('レシピ表'!S$2,'原料毎栄養価表'!$F$2:$WJ$62,ROW(),0)*('レシピ表'!S$3/HLOOKUP('レシピ表'!S$2,'原料毎栄養価表'!$F$2:$WJ$62,3,0))&lt;&gt;0, HLOOKUP('レシピ表'!S$2,'原料毎栄養価表'!$F$2:$WJ$62,ROW(),0)*('レシピ表'!S$3/HLOOKUP('レシピ表'!S$2,'原料毎栄養価表'!$F$2:$WJ$62,3,0)),"-")</f>
        <v>-</v>
      </c>
      <c r="T53" s="27" t="str">
        <f>IF(HLOOKUP('レシピ表'!T$2,'原料毎栄養価表'!$F$2:$WJ$62,ROW(),0)*('レシピ表'!T$3/HLOOKUP('レシピ表'!T$2,'原料毎栄養価表'!$F$2:$WJ$62,3,0))&lt;&gt;0, HLOOKUP('レシピ表'!T$2,'原料毎栄養価表'!$F$2:$WJ$62,ROW(),0)*('レシピ表'!T$3/HLOOKUP('レシピ表'!T$2,'原料毎栄養価表'!$F$2:$WJ$62,3,0)),"-")</f>
        <v>-</v>
      </c>
      <c r="U53" s="27" t="str">
        <f>IF(HLOOKUP('レシピ表'!U$2,'原料毎栄養価表'!$F$2:$WJ$62,ROW(),0)*('レシピ表'!U$3/HLOOKUP('レシピ表'!U$2,'原料毎栄養価表'!$F$2:$WJ$62,3,0))&lt;&gt;0, HLOOKUP('レシピ表'!U$2,'原料毎栄養価表'!$F$2:$WJ$62,ROW(),0)*('レシピ表'!U$3/HLOOKUP('レシピ表'!U$2,'原料毎栄養価表'!$F$2:$WJ$62,3,0)),"-")</f>
        <v>-</v>
      </c>
      <c r="V53" s="27">
        <f>IF(HLOOKUP('レシピ表'!V$2,'原料毎栄養価表'!$F$2:$WJ$62,ROW(),0)*('レシピ表'!V$3/HLOOKUP('レシピ表'!V$2,'原料毎栄養価表'!$F$2:$WJ$62,3,0))&lt;&gt;0, HLOOKUP('レシピ表'!V$2,'原料毎栄養価表'!$F$2:$WJ$62,ROW(),0)*('レシピ表'!V$3/HLOOKUP('レシピ表'!V$2,'原料毎栄養価表'!$F$2:$WJ$62,3,0)),"-")</f>
        <v>1.5</v>
      </c>
      <c r="W53" s="27">
        <f>IF(HLOOKUP('レシピ表'!W$2,'原料毎栄養価表'!$F$2:$WJ$62,ROW(),0)*('レシピ表'!W$3/HLOOKUP('レシピ表'!W$2,'原料毎栄養価表'!$F$2:$WJ$62,3,0))&lt;&gt;0, HLOOKUP('レシピ表'!W$2,'原料毎栄養価表'!$F$2:$WJ$62,ROW(),0)*('レシピ表'!W$3/HLOOKUP('レシピ表'!W$2,'原料毎栄養価表'!$F$2:$WJ$62,3,0)),"-")</f>
        <v>2.4</v>
      </c>
      <c r="X53" s="27" t="str">
        <f>IF(HLOOKUP('レシピ表'!X$2,'原料毎栄養価表'!$F$2:$WJ$62,ROW(),0)*('レシピ表'!X$3/HLOOKUP('レシピ表'!X$2,'原料毎栄養価表'!$F$2:$WJ$62,3,0))&lt;&gt;0, HLOOKUP('レシピ表'!X$2,'原料毎栄養価表'!$F$2:$WJ$62,ROW(),0)*('レシピ表'!X$3/HLOOKUP('レシピ表'!X$2,'原料毎栄養価表'!$F$2:$WJ$62,3,0)),"-")</f>
        <v>-</v>
      </c>
      <c r="Y53" s="27" t="str">
        <f>IF(HLOOKUP('レシピ表'!Y$2,'原料毎栄養価表'!$F$2:$WJ$62,ROW(),0)*('レシピ表'!Y$3/HLOOKUP('レシピ表'!Y$2,'原料毎栄養価表'!$F$2:$WJ$62,3,0))&lt;&gt;0, HLOOKUP('レシピ表'!Y$2,'原料毎栄養価表'!$F$2:$WJ$62,ROW(),0)*('レシピ表'!Y$3/HLOOKUP('レシピ表'!Y$2,'原料毎栄養価表'!$F$2:$WJ$62,3,0)),"-")</f>
        <v>-</v>
      </c>
      <c r="Z53" s="27" t="str">
        <f>IF(HLOOKUP('レシピ表'!Z$2,'原料毎栄養価表'!$F$2:$WJ$62,ROW(),0)*('レシピ表'!Z$3/HLOOKUP('レシピ表'!Z$2,'原料毎栄養価表'!$F$2:$WJ$62,3,0))&lt;&gt;0, HLOOKUP('レシピ表'!Z$2,'原料毎栄養価表'!$F$2:$WJ$62,ROW(),0)*('レシピ表'!Z$3/HLOOKUP('レシピ表'!Z$2,'原料毎栄養価表'!$F$2:$WJ$62,3,0)),"-")</f>
        <v>-</v>
      </c>
      <c r="AA53" s="27" t="str">
        <f>IF(HLOOKUP('レシピ表'!AA$2,'原料毎栄養価表'!$F$2:$WJ$62,ROW(),0)*('レシピ表'!AA$3/HLOOKUP('レシピ表'!AA$2,'原料毎栄養価表'!$F$2:$WJ$62,3,0))&lt;&gt;0, HLOOKUP('レシピ表'!AA$2,'原料毎栄養価表'!$F$2:$WJ$62,ROW(),0)*('レシピ表'!AA$3/HLOOKUP('レシピ表'!AA$2,'原料毎栄養価表'!$F$2:$WJ$62,3,0)),"-")</f>
        <v>-</v>
      </c>
      <c r="AB53" s="27" t="str">
        <f>IF(HLOOKUP('レシピ表'!AB$2,'原料毎栄養価表'!$F$2:$WJ$62,ROW(),0)*('レシピ表'!AB$3/HLOOKUP('レシピ表'!AB$2,'原料毎栄養価表'!$F$2:$WJ$62,3,0))&lt;&gt;0, HLOOKUP('レシピ表'!AB$2,'原料毎栄養価表'!$F$2:$WJ$62,ROW(),0)*('レシピ表'!AB$3/HLOOKUP('レシピ表'!AB$2,'原料毎栄養価表'!$F$2:$WJ$62,3,0)),"-")</f>
        <v>-</v>
      </c>
      <c r="AC53" s="27" t="str">
        <f>IF(HLOOKUP('レシピ表'!AC$2,'原料毎栄養価表'!$F$2:$WJ$62,ROW(),0)*('レシピ表'!AC$3/HLOOKUP('レシピ表'!AC$2,'原料毎栄養価表'!$F$2:$WJ$62,3,0))&lt;&gt;0, HLOOKUP('レシピ表'!AC$2,'原料毎栄養価表'!$F$2:$WJ$62,ROW(),0)*('レシピ表'!AC$3/HLOOKUP('レシピ表'!AC$2,'原料毎栄養価表'!$F$2:$WJ$62,3,0)),"-")</f>
        <v>-</v>
      </c>
      <c r="AD53" s="27" t="str">
        <f>IF(HLOOKUP('レシピ表'!AD$2,'原料毎栄養価表'!$F$2:$WJ$62,ROW(),0)*('レシピ表'!AD$3/HLOOKUP('レシピ表'!AD$2,'原料毎栄養価表'!$F$2:$WJ$62,3,0))&lt;&gt;0, HLOOKUP('レシピ表'!AD$2,'原料毎栄養価表'!$F$2:$WJ$62,ROW(),0)*('レシピ表'!AD$3/HLOOKUP('レシピ表'!AD$2,'原料毎栄養価表'!$F$2:$WJ$62,3,0)),"-")</f>
        <v>-</v>
      </c>
      <c r="AE53" s="27" t="str">
        <f>IF(HLOOKUP('レシピ表'!AE$2,'原料毎栄養価表'!$F$2:$WJ$62,ROW(),0)*('レシピ表'!AE$3/HLOOKUP('レシピ表'!AE$2,'原料毎栄養価表'!$F$2:$WJ$62,3,0))&lt;&gt;0, HLOOKUP('レシピ表'!AE$2,'原料毎栄養価表'!$F$2:$WJ$62,ROW(),0)*('レシピ表'!AE$3/HLOOKUP('レシピ表'!AE$2,'原料毎栄養価表'!$F$2:$WJ$62,3,0)),"-")</f>
        <v>-</v>
      </c>
      <c r="AF53" s="27" t="str">
        <f>IF(HLOOKUP('レシピ表'!AF$2,'原料毎栄養価表'!$F$2:$WJ$62,ROW(),0)*('レシピ表'!AF$3/HLOOKUP('レシピ表'!AF$2,'原料毎栄養価表'!$F$2:$WJ$62,3,0))&lt;&gt;0, HLOOKUP('レシピ表'!AF$2,'原料毎栄養価表'!$F$2:$WJ$62,ROW(),0)*('レシピ表'!AF$3/HLOOKUP('レシピ表'!AF$2,'原料毎栄養価表'!$F$2:$WJ$62,3,0)),"-")</f>
        <v>-</v>
      </c>
      <c r="AG53" s="27" t="str">
        <f>IF(HLOOKUP('レシピ表'!AG$2,'原料毎栄養価表'!$F$2:$WJ$62,ROW(),0)*('レシピ表'!AG$3/HLOOKUP('レシピ表'!AG$2,'原料毎栄養価表'!$F$2:$WJ$62,3,0))&lt;&gt;0, HLOOKUP('レシピ表'!AG$2,'原料毎栄養価表'!$F$2:$WJ$62,ROW(),0)*('レシピ表'!AG$3/HLOOKUP('レシピ表'!AG$2,'原料毎栄養価表'!$F$2:$WJ$62,3,0)),"-")</f>
        <v>-</v>
      </c>
      <c r="AH53" s="27" t="str">
        <f>IF(HLOOKUP('レシピ表'!AH$2,'原料毎栄養価表'!$F$2:$WJ$62,ROW(),0)*('レシピ表'!AH$3/HLOOKUP('レシピ表'!AH$2,'原料毎栄養価表'!$F$2:$WJ$62,3,0))&lt;&gt;0, HLOOKUP('レシピ表'!AH$2,'原料毎栄養価表'!$F$2:$WJ$62,ROW(),0)*('レシピ表'!AH$3/HLOOKUP('レシピ表'!AH$2,'原料毎栄養価表'!$F$2:$WJ$62,3,0)),"-")</f>
        <v>-</v>
      </c>
      <c r="AI53" s="27" t="str">
        <f>IF(HLOOKUP('レシピ表'!AI$2,'原料毎栄養価表'!$F$2:$WJ$62,ROW(),0)*('レシピ表'!AI$3/HLOOKUP('レシピ表'!AI$2,'原料毎栄養価表'!$F$2:$WJ$62,3,0))&lt;&gt;0, HLOOKUP('レシピ表'!AI$2,'原料毎栄養価表'!$F$2:$WJ$62,ROW(),0)*('レシピ表'!AI$3/HLOOKUP('レシピ表'!AI$2,'原料毎栄養価表'!$F$2:$WJ$62,3,0)),"-")</f>
        <v>-</v>
      </c>
      <c r="AJ53" s="27" t="str">
        <f>IF(HLOOKUP('レシピ表'!AJ$2,'原料毎栄養価表'!$F$2:$WJ$62,ROW(),0)*('レシピ表'!AJ$3/HLOOKUP('レシピ表'!AJ$2,'原料毎栄養価表'!$F$2:$WJ$62,3,0))&lt;&gt;0, HLOOKUP('レシピ表'!AJ$2,'原料毎栄養価表'!$F$2:$WJ$62,ROW(),0)*('レシピ表'!AJ$3/HLOOKUP('レシピ表'!AJ$2,'原料毎栄養価表'!$F$2:$WJ$62,3,0)),"-")</f>
        <v>-</v>
      </c>
      <c r="AK53" s="27" t="str">
        <f>IF(HLOOKUP('レシピ表'!AK$2,'原料毎栄養価表'!$F$2:$WJ$62,ROW(),0)*('レシピ表'!AK$3/HLOOKUP('レシピ表'!AK$2,'原料毎栄養価表'!$F$2:$WJ$62,3,0))&lt;&gt;0, HLOOKUP('レシピ表'!AK$2,'原料毎栄養価表'!$F$2:$WJ$62,ROW(),0)*('レシピ表'!AK$3/HLOOKUP('レシピ表'!AK$2,'原料毎栄養価表'!$F$2:$WJ$62,3,0)),"-")</f>
        <v>-</v>
      </c>
      <c r="AL53" s="27" t="str">
        <f>IF(HLOOKUP('レシピ表'!AL$2,'原料毎栄養価表'!$F$2:$WJ$62,ROW(),0)*('レシピ表'!AL$3/HLOOKUP('レシピ表'!AL$2,'原料毎栄養価表'!$F$2:$WJ$62,3,0))&lt;&gt;0, HLOOKUP('レシピ表'!AL$2,'原料毎栄養価表'!$F$2:$WJ$62,ROW(),0)*('レシピ表'!AL$3/HLOOKUP('レシピ表'!AL$2,'原料毎栄養価表'!$F$2:$WJ$62,3,0)),"-")</f>
        <v>-</v>
      </c>
      <c r="AM53" s="27" t="str">
        <f>IF(HLOOKUP('レシピ表'!AM$2,'原料毎栄養価表'!$F$2:$WJ$62,ROW(),0)*('レシピ表'!AM$3/HLOOKUP('レシピ表'!AM$2,'原料毎栄養価表'!$F$2:$WJ$62,3,0))&lt;&gt;0, HLOOKUP('レシピ表'!AM$2,'原料毎栄養価表'!$F$2:$WJ$62,ROW(),0)*('レシピ表'!AM$3/HLOOKUP('レシピ表'!AM$2,'原料毎栄養価表'!$F$2:$WJ$62,3,0)),"-")</f>
        <v>-</v>
      </c>
      <c r="AN53" s="27" t="str">
        <f>IF(HLOOKUP('レシピ表'!AN$2,'原料毎栄養価表'!$F$2:$WJ$62,ROW(),0)*('レシピ表'!AN$3/HLOOKUP('レシピ表'!AN$2,'原料毎栄養価表'!$F$2:$WJ$62,3,0))&lt;&gt;0, HLOOKUP('レシピ表'!AN$2,'原料毎栄養価表'!$F$2:$WJ$62,ROW(),0)*('レシピ表'!AN$3/HLOOKUP('レシピ表'!AN$2,'原料毎栄養価表'!$F$2:$WJ$62,3,0)),"-")</f>
        <v>-</v>
      </c>
      <c r="AO53" s="27" t="str">
        <f>IF(HLOOKUP('レシピ表'!AO$2,'原料毎栄養価表'!$F$2:$WJ$62,ROW(),0)*('レシピ表'!AO$3/HLOOKUP('レシピ表'!AO$2,'原料毎栄養価表'!$F$2:$WJ$62,3,0))&lt;&gt;0, HLOOKUP('レシピ表'!AO$2,'原料毎栄養価表'!$F$2:$WJ$62,ROW(),0)*('レシピ表'!AO$3/HLOOKUP('レシピ表'!AO$2,'原料毎栄養価表'!$F$2:$WJ$62,3,0)),"-")</f>
        <v>-</v>
      </c>
      <c r="AP53" s="27" t="str">
        <f>IF(HLOOKUP('レシピ表'!AP$2,'原料毎栄養価表'!$F$2:$WJ$62,ROW(),0)*('レシピ表'!AP$3/HLOOKUP('レシピ表'!AP$2,'原料毎栄養価表'!$F$2:$WJ$62,3,0))&lt;&gt;0, HLOOKUP('レシピ表'!AP$2,'原料毎栄養価表'!$F$2:$WJ$62,ROW(),0)*('レシピ表'!AP$3/HLOOKUP('レシピ表'!AP$2,'原料毎栄養価表'!$F$2:$WJ$62,3,0)),"-")</f>
        <v>-</v>
      </c>
      <c r="AQ53" s="27" t="str">
        <f>IF(HLOOKUP('レシピ表'!AQ$2,'原料毎栄養価表'!$F$2:$WJ$62,ROW(),0)*('レシピ表'!AQ$3/HLOOKUP('レシピ表'!AQ$2,'原料毎栄養価表'!$F$2:$WJ$62,3,0))&lt;&gt;0, HLOOKUP('レシピ表'!AQ$2,'原料毎栄養価表'!$F$2:$WJ$62,ROW(),0)*('レシピ表'!AQ$3/HLOOKUP('レシピ表'!AQ$2,'原料毎栄養価表'!$F$2:$WJ$62,3,0)),"-")</f>
        <v>-</v>
      </c>
      <c r="AR53" s="27" t="str">
        <f>IF(HLOOKUP('レシピ表'!AR$2,'原料毎栄養価表'!$F$2:$WJ$62,ROW(),0)*('レシピ表'!AR$3/HLOOKUP('レシピ表'!AR$2,'原料毎栄養価表'!$F$2:$WJ$62,3,0))&lt;&gt;0, HLOOKUP('レシピ表'!AR$2,'原料毎栄養価表'!$F$2:$WJ$62,ROW(),0)*('レシピ表'!AR$3/HLOOKUP('レシピ表'!AR$2,'原料毎栄養価表'!$F$2:$WJ$62,3,0)),"-")</f>
        <v>-</v>
      </c>
      <c r="AS53" s="27" t="str">
        <f>IF(HLOOKUP('レシピ表'!AS$2,'原料毎栄養価表'!$F$2:$WJ$62,ROW(),0)*('レシピ表'!AS$3/HLOOKUP('レシピ表'!AS$2,'原料毎栄養価表'!$F$2:$WJ$62,3,0))&lt;&gt;0, HLOOKUP('レシピ表'!AS$2,'原料毎栄養価表'!$F$2:$WJ$62,ROW(),0)*('レシピ表'!AS$3/HLOOKUP('レシピ表'!AS$2,'原料毎栄養価表'!$F$2:$WJ$62,3,0)),"-")</f>
        <v>-</v>
      </c>
      <c r="AT53" s="27" t="str">
        <f>IF(HLOOKUP('レシピ表'!AT$2,'原料毎栄養価表'!$F$2:$WJ$62,ROW(),0)*('レシピ表'!AT$3/HLOOKUP('レシピ表'!AT$2,'原料毎栄養価表'!$F$2:$WJ$62,3,0))&lt;&gt;0, HLOOKUP('レシピ表'!AT$2,'原料毎栄養価表'!$F$2:$WJ$62,ROW(),0)*('レシピ表'!AT$3/HLOOKUP('レシピ表'!AT$2,'原料毎栄養価表'!$F$2:$WJ$62,3,0)),"-")</f>
        <v>-</v>
      </c>
    </row>
    <row r="54" ht="13.5" customHeight="1">
      <c r="A54" s="1"/>
      <c r="B54" s="13" t="s">
        <v>204</v>
      </c>
      <c r="C54" s="13" t="s">
        <v>205</v>
      </c>
      <c r="D54" s="13" t="s">
        <v>206</v>
      </c>
      <c r="E54" s="13" t="s">
        <v>103</v>
      </c>
      <c r="F54" s="27">
        <f>SUM('レシピ表'!I54:ZP54)</f>
        <v>201.025</v>
      </c>
      <c r="G54" s="30">
        <v>100.0</v>
      </c>
      <c r="H54" s="31">
        <f>IFERROR('レシピ表'!$F54/HLOOKUP('レシピ表'!H$1,'必要栄養価表'!$F$4:$X$62,ROW()-1,0)*100,"-")</f>
        <v>201.025</v>
      </c>
      <c r="I54" s="27" t="str">
        <f>IF(HLOOKUP('レシピ表'!I$2,'原料毎栄養価表'!$F$2:$WJ$62,ROW(),0)*('レシピ表'!I$3/HLOOKUP('レシピ表'!I$2,'原料毎栄養価表'!$F$2:$WJ$62,3,0))&lt;&gt;0, HLOOKUP('レシピ表'!I$2,'原料毎栄養価表'!$F$2:$WJ$62,ROW(),0)*('レシピ表'!I$3/HLOOKUP('レシピ表'!I$2,'原料毎栄養価表'!$F$2:$WJ$62,3,0)),"-")</f>
        <v>-</v>
      </c>
      <c r="J54" s="27" t="str">
        <f>IF(HLOOKUP('レシピ表'!J$2,'原料毎栄養価表'!$F$2:$WJ$62,ROW(),0)*('レシピ表'!J$3/HLOOKUP('レシピ表'!J$2,'原料毎栄養価表'!$F$2:$WJ$62,3,0))&lt;&gt;0, HLOOKUP('レシピ表'!J$2,'原料毎栄養価表'!$F$2:$WJ$62,ROW(),0)*('レシピ表'!J$3/HLOOKUP('レシピ表'!J$2,'原料毎栄養価表'!$F$2:$WJ$62,3,0)),"-")</f>
        <v>-</v>
      </c>
      <c r="K54" s="27">
        <f>IF(HLOOKUP('レシピ表'!K$2,'原料毎栄養価表'!$F$2:$WJ$62,ROW(),0)*('レシピ表'!K$3/HLOOKUP('レシピ表'!K$2,'原料毎栄養価表'!$F$2:$WJ$62,3,0))&lt;&gt;0, HLOOKUP('レシピ表'!K$2,'原料毎栄養価表'!$F$2:$WJ$62,ROW(),0)*('レシピ表'!K$3/HLOOKUP('レシピ表'!K$2,'原料毎栄養価表'!$F$2:$WJ$62,3,0)),"-")</f>
        <v>26</v>
      </c>
      <c r="L54" s="27">
        <f>IF(HLOOKUP('レシピ表'!L$2,'原料毎栄養価表'!$F$2:$WJ$62,ROW(),0)*('レシピ表'!L$3/HLOOKUP('レシピ表'!L$2,'原料毎栄養価表'!$F$2:$WJ$62,3,0))&lt;&gt;0, HLOOKUP('レシピ表'!L$2,'原料毎栄養価表'!$F$2:$WJ$62,ROW(),0)*('レシピ表'!L$3/HLOOKUP('レシピ表'!L$2,'原料毎栄養価表'!$F$2:$WJ$62,3,0)),"-")</f>
        <v>0.025</v>
      </c>
      <c r="M54" s="27" t="str">
        <f>IF(HLOOKUP('レシピ表'!M$2,'原料毎栄養価表'!$F$2:$WJ$62,ROW(),0)*('レシピ表'!M$3/HLOOKUP('レシピ表'!M$2,'原料毎栄養価表'!$F$2:$WJ$62,3,0))&lt;&gt;0, HLOOKUP('レシピ表'!M$2,'原料毎栄養価表'!$F$2:$WJ$62,ROW(),0)*('レシピ表'!M$3/HLOOKUP('レシピ表'!M$2,'原料毎栄養価表'!$F$2:$WJ$62,3,0)),"-")</f>
        <v>-</v>
      </c>
      <c r="N54" s="27" t="str">
        <f>IF(HLOOKUP('レシピ表'!N$2,'原料毎栄養価表'!$F$2:$WJ$62,ROW(),0)*('レシピ表'!N$3/HLOOKUP('レシピ表'!N$2,'原料毎栄養価表'!$F$2:$WJ$62,3,0))&lt;&gt;0, HLOOKUP('レシピ表'!N$2,'原料毎栄養価表'!$F$2:$WJ$62,ROW(),0)*('レシピ表'!N$3/HLOOKUP('レシピ表'!N$2,'原料毎栄養価表'!$F$2:$WJ$62,3,0)),"-")</f>
        <v>-</v>
      </c>
      <c r="O54" s="27" t="str">
        <f>IF(HLOOKUP('レシピ表'!O$2,'原料毎栄養価表'!$F$2:$WJ$62,ROW(),0)*('レシピ表'!O$3/HLOOKUP('レシピ表'!O$2,'原料毎栄養価表'!$F$2:$WJ$62,3,0))&lt;&gt;0, HLOOKUP('レシピ表'!O$2,'原料毎栄養価表'!$F$2:$WJ$62,ROW(),0)*('レシピ表'!O$3/HLOOKUP('レシピ表'!O$2,'原料毎栄養価表'!$F$2:$WJ$62,3,0)),"-")</f>
        <v>-</v>
      </c>
      <c r="P54" s="27" t="str">
        <f>IF(HLOOKUP('レシピ表'!P$2,'原料毎栄養価表'!$F$2:$WJ$62,ROW(),0)*('レシピ表'!P$3/HLOOKUP('レシピ表'!P$2,'原料毎栄養価表'!$F$2:$WJ$62,3,0))&lt;&gt;0, HLOOKUP('レシピ表'!P$2,'原料毎栄養価表'!$F$2:$WJ$62,ROW(),0)*('レシピ表'!P$3/HLOOKUP('レシピ表'!P$2,'原料毎栄養価表'!$F$2:$WJ$62,3,0)),"-")</f>
        <v>-</v>
      </c>
      <c r="Q54" s="27" t="str">
        <f>IF(HLOOKUP('レシピ表'!Q$2,'原料毎栄養価表'!$F$2:$WJ$62,ROW(),0)*('レシピ表'!Q$3/HLOOKUP('レシピ表'!Q$2,'原料毎栄養価表'!$F$2:$WJ$62,3,0))&lt;&gt;0, HLOOKUP('レシピ表'!Q$2,'原料毎栄養価表'!$F$2:$WJ$62,ROW(),0)*('レシピ表'!Q$3/HLOOKUP('レシピ表'!Q$2,'原料毎栄養価表'!$F$2:$WJ$62,3,0)),"-")</f>
        <v>-</v>
      </c>
      <c r="R54" s="27" t="str">
        <f>IF(HLOOKUP('レシピ表'!R$2,'原料毎栄養価表'!$F$2:$WJ$62,ROW(),0)*('レシピ表'!R$3/HLOOKUP('レシピ表'!R$2,'原料毎栄養価表'!$F$2:$WJ$62,3,0))&lt;&gt;0, HLOOKUP('レシピ表'!R$2,'原料毎栄養価表'!$F$2:$WJ$62,ROW(),0)*('レシピ表'!R$3/HLOOKUP('レシピ表'!R$2,'原料毎栄養価表'!$F$2:$WJ$62,3,0)),"-")</f>
        <v>-</v>
      </c>
      <c r="S54" s="27" t="str">
        <f>IF(HLOOKUP('レシピ表'!S$2,'原料毎栄養価表'!$F$2:$WJ$62,ROW(),0)*('レシピ表'!S$3/HLOOKUP('レシピ表'!S$2,'原料毎栄養価表'!$F$2:$WJ$62,3,0))&lt;&gt;0, HLOOKUP('レシピ表'!S$2,'原料毎栄養価表'!$F$2:$WJ$62,ROW(),0)*('レシピ表'!S$3/HLOOKUP('レシピ表'!S$2,'原料毎栄養価表'!$F$2:$WJ$62,3,0)),"-")</f>
        <v>-</v>
      </c>
      <c r="T54" s="27" t="str">
        <f>IF(HLOOKUP('レシピ表'!T$2,'原料毎栄養価表'!$F$2:$WJ$62,ROW(),0)*('レシピ表'!T$3/HLOOKUP('レシピ表'!T$2,'原料毎栄養価表'!$F$2:$WJ$62,3,0))&lt;&gt;0, HLOOKUP('レシピ表'!T$2,'原料毎栄養価表'!$F$2:$WJ$62,ROW(),0)*('レシピ表'!T$3/HLOOKUP('レシピ表'!T$2,'原料毎栄養価表'!$F$2:$WJ$62,3,0)),"-")</f>
        <v>-</v>
      </c>
      <c r="U54" s="27" t="str">
        <f>IF(HLOOKUP('レシピ表'!U$2,'原料毎栄養価表'!$F$2:$WJ$62,ROW(),0)*('レシピ表'!U$3/HLOOKUP('レシピ表'!U$2,'原料毎栄養価表'!$F$2:$WJ$62,3,0))&lt;&gt;0, HLOOKUP('レシピ表'!U$2,'原料毎栄養価表'!$F$2:$WJ$62,ROW(),0)*('レシピ表'!U$3/HLOOKUP('レシピ表'!U$2,'原料毎栄養価表'!$F$2:$WJ$62,3,0)),"-")</f>
        <v>-</v>
      </c>
      <c r="V54" s="27">
        <f>IF(HLOOKUP('レシピ表'!V$2,'原料毎栄養価表'!$F$2:$WJ$62,ROW(),0)*('レシピ表'!V$3/HLOOKUP('レシピ表'!V$2,'原料毎栄養価表'!$F$2:$WJ$62,3,0))&lt;&gt;0, HLOOKUP('レシピ表'!V$2,'原料毎栄養価表'!$F$2:$WJ$62,ROW(),0)*('レシピ表'!V$3/HLOOKUP('レシピ表'!V$2,'原料毎栄養価表'!$F$2:$WJ$62,3,0)),"-")</f>
        <v>75</v>
      </c>
      <c r="W54" s="27">
        <f>IF(HLOOKUP('レシピ表'!W$2,'原料毎栄養価表'!$F$2:$WJ$62,ROW(),0)*('レシピ表'!W$3/HLOOKUP('レシピ表'!W$2,'原料毎栄養価表'!$F$2:$WJ$62,3,0))&lt;&gt;0, HLOOKUP('レシピ表'!W$2,'原料毎栄養価表'!$F$2:$WJ$62,ROW(),0)*('レシピ表'!W$3/HLOOKUP('レシピ表'!W$2,'原料毎栄養価表'!$F$2:$WJ$62,3,0)),"-")</f>
        <v>100</v>
      </c>
      <c r="X54" s="27" t="str">
        <f>IF(HLOOKUP('レシピ表'!X$2,'原料毎栄養価表'!$F$2:$WJ$62,ROW(),0)*('レシピ表'!X$3/HLOOKUP('レシピ表'!X$2,'原料毎栄養価表'!$F$2:$WJ$62,3,0))&lt;&gt;0, HLOOKUP('レシピ表'!X$2,'原料毎栄養価表'!$F$2:$WJ$62,ROW(),0)*('レシピ表'!X$3/HLOOKUP('レシピ表'!X$2,'原料毎栄養価表'!$F$2:$WJ$62,3,0)),"-")</f>
        <v>-</v>
      </c>
      <c r="Y54" s="27" t="str">
        <f>IF(HLOOKUP('レシピ表'!Y$2,'原料毎栄養価表'!$F$2:$WJ$62,ROW(),0)*('レシピ表'!Y$3/HLOOKUP('レシピ表'!Y$2,'原料毎栄養価表'!$F$2:$WJ$62,3,0))&lt;&gt;0, HLOOKUP('レシピ表'!Y$2,'原料毎栄養価表'!$F$2:$WJ$62,ROW(),0)*('レシピ表'!Y$3/HLOOKUP('レシピ表'!Y$2,'原料毎栄養価表'!$F$2:$WJ$62,3,0)),"-")</f>
        <v>-</v>
      </c>
      <c r="Z54" s="27" t="str">
        <f>IF(HLOOKUP('レシピ表'!Z$2,'原料毎栄養価表'!$F$2:$WJ$62,ROW(),0)*('レシピ表'!Z$3/HLOOKUP('レシピ表'!Z$2,'原料毎栄養価表'!$F$2:$WJ$62,3,0))&lt;&gt;0, HLOOKUP('レシピ表'!Z$2,'原料毎栄養価表'!$F$2:$WJ$62,ROW(),0)*('レシピ表'!Z$3/HLOOKUP('レシピ表'!Z$2,'原料毎栄養価表'!$F$2:$WJ$62,3,0)),"-")</f>
        <v>-</v>
      </c>
      <c r="AA54" s="27" t="str">
        <f>IF(HLOOKUP('レシピ表'!AA$2,'原料毎栄養価表'!$F$2:$WJ$62,ROW(),0)*('レシピ表'!AA$3/HLOOKUP('レシピ表'!AA$2,'原料毎栄養価表'!$F$2:$WJ$62,3,0))&lt;&gt;0, HLOOKUP('レシピ表'!AA$2,'原料毎栄養価表'!$F$2:$WJ$62,ROW(),0)*('レシピ表'!AA$3/HLOOKUP('レシピ表'!AA$2,'原料毎栄養価表'!$F$2:$WJ$62,3,0)),"-")</f>
        <v>-</v>
      </c>
      <c r="AB54" s="27" t="str">
        <f>IF(HLOOKUP('レシピ表'!AB$2,'原料毎栄養価表'!$F$2:$WJ$62,ROW(),0)*('レシピ表'!AB$3/HLOOKUP('レシピ表'!AB$2,'原料毎栄養価表'!$F$2:$WJ$62,3,0))&lt;&gt;0, HLOOKUP('レシピ表'!AB$2,'原料毎栄養価表'!$F$2:$WJ$62,ROW(),0)*('レシピ表'!AB$3/HLOOKUP('レシピ表'!AB$2,'原料毎栄養価表'!$F$2:$WJ$62,3,0)),"-")</f>
        <v>-</v>
      </c>
      <c r="AC54" s="27" t="str">
        <f>IF(HLOOKUP('レシピ表'!AC$2,'原料毎栄養価表'!$F$2:$WJ$62,ROW(),0)*('レシピ表'!AC$3/HLOOKUP('レシピ表'!AC$2,'原料毎栄養価表'!$F$2:$WJ$62,3,0))&lt;&gt;0, HLOOKUP('レシピ表'!AC$2,'原料毎栄養価表'!$F$2:$WJ$62,ROW(),0)*('レシピ表'!AC$3/HLOOKUP('レシピ表'!AC$2,'原料毎栄養価表'!$F$2:$WJ$62,3,0)),"-")</f>
        <v>-</v>
      </c>
      <c r="AD54" s="27" t="str">
        <f>IF(HLOOKUP('レシピ表'!AD$2,'原料毎栄養価表'!$F$2:$WJ$62,ROW(),0)*('レシピ表'!AD$3/HLOOKUP('レシピ表'!AD$2,'原料毎栄養価表'!$F$2:$WJ$62,3,0))&lt;&gt;0, HLOOKUP('レシピ表'!AD$2,'原料毎栄養価表'!$F$2:$WJ$62,ROW(),0)*('レシピ表'!AD$3/HLOOKUP('レシピ表'!AD$2,'原料毎栄養価表'!$F$2:$WJ$62,3,0)),"-")</f>
        <v>-</v>
      </c>
      <c r="AE54" s="27" t="str">
        <f>IF(HLOOKUP('レシピ表'!AE$2,'原料毎栄養価表'!$F$2:$WJ$62,ROW(),0)*('レシピ表'!AE$3/HLOOKUP('レシピ表'!AE$2,'原料毎栄養価表'!$F$2:$WJ$62,3,0))&lt;&gt;0, HLOOKUP('レシピ表'!AE$2,'原料毎栄養価表'!$F$2:$WJ$62,ROW(),0)*('レシピ表'!AE$3/HLOOKUP('レシピ表'!AE$2,'原料毎栄養価表'!$F$2:$WJ$62,3,0)),"-")</f>
        <v>-</v>
      </c>
      <c r="AF54" s="27" t="str">
        <f>IF(HLOOKUP('レシピ表'!AF$2,'原料毎栄養価表'!$F$2:$WJ$62,ROW(),0)*('レシピ表'!AF$3/HLOOKUP('レシピ表'!AF$2,'原料毎栄養価表'!$F$2:$WJ$62,3,0))&lt;&gt;0, HLOOKUP('レシピ表'!AF$2,'原料毎栄養価表'!$F$2:$WJ$62,ROW(),0)*('レシピ表'!AF$3/HLOOKUP('レシピ表'!AF$2,'原料毎栄養価表'!$F$2:$WJ$62,3,0)),"-")</f>
        <v>-</v>
      </c>
      <c r="AG54" s="27" t="str">
        <f>IF(HLOOKUP('レシピ表'!AG$2,'原料毎栄養価表'!$F$2:$WJ$62,ROW(),0)*('レシピ表'!AG$3/HLOOKUP('レシピ表'!AG$2,'原料毎栄養価表'!$F$2:$WJ$62,3,0))&lt;&gt;0, HLOOKUP('レシピ表'!AG$2,'原料毎栄養価表'!$F$2:$WJ$62,ROW(),0)*('レシピ表'!AG$3/HLOOKUP('レシピ表'!AG$2,'原料毎栄養価表'!$F$2:$WJ$62,3,0)),"-")</f>
        <v>-</v>
      </c>
      <c r="AH54" s="27" t="str">
        <f>IF(HLOOKUP('レシピ表'!AH$2,'原料毎栄養価表'!$F$2:$WJ$62,ROW(),0)*('レシピ表'!AH$3/HLOOKUP('レシピ表'!AH$2,'原料毎栄養価表'!$F$2:$WJ$62,3,0))&lt;&gt;0, HLOOKUP('レシピ表'!AH$2,'原料毎栄養価表'!$F$2:$WJ$62,ROW(),0)*('レシピ表'!AH$3/HLOOKUP('レシピ表'!AH$2,'原料毎栄養価表'!$F$2:$WJ$62,3,0)),"-")</f>
        <v>-</v>
      </c>
      <c r="AI54" s="27" t="str">
        <f>IF(HLOOKUP('レシピ表'!AI$2,'原料毎栄養価表'!$F$2:$WJ$62,ROW(),0)*('レシピ表'!AI$3/HLOOKUP('レシピ表'!AI$2,'原料毎栄養価表'!$F$2:$WJ$62,3,0))&lt;&gt;0, HLOOKUP('レシピ表'!AI$2,'原料毎栄養価表'!$F$2:$WJ$62,ROW(),0)*('レシピ表'!AI$3/HLOOKUP('レシピ表'!AI$2,'原料毎栄養価表'!$F$2:$WJ$62,3,0)),"-")</f>
        <v>-</v>
      </c>
      <c r="AJ54" s="27" t="str">
        <f>IF(HLOOKUP('レシピ表'!AJ$2,'原料毎栄養価表'!$F$2:$WJ$62,ROW(),0)*('レシピ表'!AJ$3/HLOOKUP('レシピ表'!AJ$2,'原料毎栄養価表'!$F$2:$WJ$62,3,0))&lt;&gt;0, HLOOKUP('レシピ表'!AJ$2,'原料毎栄養価表'!$F$2:$WJ$62,ROW(),0)*('レシピ表'!AJ$3/HLOOKUP('レシピ表'!AJ$2,'原料毎栄養価表'!$F$2:$WJ$62,3,0)),"-")</f>
        <v>-</v>
      </c>
      <c r="AK54" s="27" t="str">
        <f>IF(HLOOKUP('レシピ表'!AK$2,'原料毎栄養価表'!$F$2:$WJ$62,ROW(),0)*('レシピ表'!AK$3/HLOOKUP('レシピ表'!AK$2,'原料毎栄養価表'!$F$2:$WJ$62,3,0))&lt;&gt;0, HLOOKUP('レシピ表'!AK$2,'原料毎栄養価表'!$F$2:$WJ$62,ROW(),0)*('レシピ表'!AK$3/HLOOKUP('レシピ表'!AK$2,'原料毎栄養価表'!$F$2:$WJ$62,3,0)),"-")</f>
        <v>-</v>
      </c>
      <c r="AL54" s="27" t="str">
        <f>IF(HLOOKUP('レシピ表'!AL$2,'原料毎栄養価表'!$F$2:$WJ$62,ROW(),0)*('レシピ表'!AL$3/HLOOKUP('レシピ表'!AL$2,'原料毎栄養価表'!$F$2:$WJ$62,3,0))&lt;&gt;0, HLOOKUP('レシピ表'!AL$2,'原料毎栄養価表'!$F$2:$WJ$62,ROW(),0)*('レシピ表'!AL$3/HLOOKUP('レシピ表'!AL$2,'原料毎栄養価表'!$F$2:$WJ$62,3,0)),"-")</f>
        <v>-</v>
      </c>
      <c r="AM54" s="27" t="str">
        <f>IF(HLOOKUP('レシピ表'!AM$2,'原料毎栄養価表'!$F$2:$WJ$62,ROW(),0)*('レシピ表'!AM$3/HLOOKUP('レシピ表'!AM$2,'原料毎栄養価表'!$F$2:$WJ$62,3,0))&lt;&gt;0, HLOOKUP('レシピ表'!AM$2,'原料毎栄養価表'!$F$2:$WJ$62,ROW(),0)*('レシピ表'!AM$3/HLOOKUP('レシピ表'!AM$2,'原料毎栄養価表'!$F$2:$WJ$62,3,0)),"-")</f>
        <v>-</v>
      </c>
      <c r="AN54" s="27" t="str">
        <f>IF(HLOOKUP('レシピ表'!AN$2,'原料毎栄養価表'!$F$2:$WJ$62,ROW(),0)*('レシピ表'!AN$3/HLOOKUP('レシピ表'!AN$2,'原料毎栄養価表'!$F$2:$WJ$62,3,0))&lt;&gt;0, HLOOKUP('レシピ表'!AN$2,'原料毎栄養価表'!$F$2:$WJ$62,ROW(),0)*('レシピ表'!AN$3/HLOOKUP('レシピ表'!AN$2,'原料毎栄養価表'!$F$2:$WJ$62,3,0)),"-")</f>
        <v>-</v>
      </c>
      <c r="AO54" s="27" t="str">
        <f>IF(HLOOKUP('レシピ表'!AO$2,'原料毎栄養価表'!$F$2:$WJ$62,ROW(),0)*('レシピ表'!AO$3/HLOOKUP('レシピ表'!AO$2,'原料毎栄養価表'!$F$2:$WJ$62,3,0))&lt;&gt;0, HLOOKUP('レシピ表'!AO$2,'原料毎栄養価表'!$F$2:$WJ$62,ROW(),0)*('レシピ表'!AO$3/HLOOKUP('レシピ表'!AO$2,'原料毎栄養価表'!$F$2:$WJ$62,3,0)),"-")</f>
        <v>-</v>
      </c>
      <c r="AP54" s="27" t="str">
        <f>IF(HLOOKUP('レシピ表'!AP$2,'原料毎栄養価表'!$F$2:$WJ$62,ROW(),0)*('レシピ表'!AP$3/HLOOKUP('レシピ表'!AP$2,'原料毎栄養価表'!$F$2:$WJ$62,3,0))&lt;&gt;0, HLOOKUP('レシピ表'!AP$2,'原料毎栄養価表'!$F$2:$WJ$62,ROW(),0)*('レシピ表'!AP$3/HLOOKUP('レシピ表'!AP$2,'原料毎栄養価表'!$F$2:$WJ$62,3,0)),"-")</f>
        <v>-</v>
      </c>
      <c r="AQ54" s="27" t="str">
        <f>IF(HLOOKUP('レシピ表'!AQ$2,'原料毎栄養価表'!$F$2:$WJ$62,ROW(),0)*('レシピ表'!AQ$3/HLOOKUP('レシピ表'!AQ$2,'原料毎栄養価表'!$F$2:$WJ$62,3,0))&lt;&gt;0, HLOOKUP('レシピ表'!AQ$2,'原料毎栄養価表'!$F$2:$WJ$62,ROW(),0)*('レシピ表'!AQ$3/HLOOKUP('レシピ表'!AQ$2,'原料毎栄養価表'!$F$2:$WJ$62,3,0)),"-")</f>
        <v>-</v>
      </c>
      <c r="AR54" s="27" t="str">
        <f>IF(HLOOKUP('レシピ表'!AR$2,'原料毎栄養価表'!$F$2:$WJ$62,ROW(),0)*('レシピ表'!AR$3/HLOOKUP('レシピ表'!AR$2,'原料毎栄養価表'!$F$2:$WJ$62,3,0))&lt;&gt;0, HLOOKUP('レシピ表'!AR$2,'原料毎栄養価表'!$F$2:$WJ$62,ROW(),0)*('レシピ表'!AR$3/HLOOKUP('レシピ表'!AR$2,'原料毎栄養価表'!$F$2:$WJ$62,3,0)),"-")</f>
        <v>-</v>
      </c>
      <c r="AS54" s="27" t="str">
        <f>IF(HLOOKUP('レシピ表'!AS$2,'原料毎栄養価表'!$F$2:$WJ$62,ROW(),0)*('レシピ表'!AS$3/HLOOKUP('レシピ表'!AS$2,'原料毎栄養価表'!$F$2:$WJ$62,3,0))&lt;&gt;0, HLOOKUP('レシピ表'!AS$2,'原料毎栄養価表'!$F$2:$WJ$62,ROW(),0)*('レシピ表'!AS$3/HLOOKUP('レシピ表'!AS$2,'原料毎栄養価表'!$F$2:$WJ$62,3,0)),"-")</f>
        <v>-</v>
      </c>
      <c r="AT54" s="27" t="str">
        <f>IF(HLOOKUP('レシピ表'!AT$2,'原料毎栄養価表'!$F$2:$WJ$62,ROW(),0)*('レシピ表'!AT$3/HLOOKUP('レシピ表'!AT$2,'原料毎栄養価表'!$F$2:$WJ$62,3,0))&lt;&gt;0, HLOOKUP('レシピ表'!AT$2,'原料毎栄養価表'!$F$2:$WJ$62,ROW(),0)*('レシピ表'!AT$3/HLOOKUP('レシピ表'!AT$2,'原料毎栄養価表'!$F$2:$WJ$62,3,0)),"-")</f>
        <v>-</v>
      </c>
    </row>
    <row r="55" ht="13.5" customHeight="1">
      <c r="A55" s="1"/>
      <c r="B55" s="13" t="s">
        <v>207</v>
      </c>
      <c r="C55" s="13" t="s">
        <v>208</v>
      </c>
      <c r="D55" s="13" t="s">
        <v>209</v>
      </c>
      <c r="E55" s="13" t="s">
        <v>113</v>
      </c>
      <c r="F55" s="27">
        <f>SUM('レシピ表'!I55:ZP55)</f>
        <v>13</v>
      </c>
      <c r="G55" s="30">
        <v>100.0</v>
      </c>
      <c r="H55" s="31">
        <f>IFERROR('レシピ表'!$F55/HLOOKUP('レシピ表'!H$1,'必要栄養価表'!$F$4:$X$62,ROW()-1,0)*100,"-")</f>
        <v>236.3636364</v>
      </c>
      <c r="I55" s="27" t="str">
        <f>IF(HLOOKUP('レシピ表'!I$2,'原料毎栄養価表'!$F$2:$WJ$62,ROW(),0)*('レシピ表'!I$3/HLOOKUP('レシピ表'!I$2,'原料毎栄養価表'!$F$2:$WJ$62,3,0))&lt;&gt;0, HLOOKUP('レシピ表'!I$2,'原料毎栄養価表'!$F$2:$WJ$62,ROW(),0)*('レシピ表'!I$3/HLOOKUP('レシピ表'!I$2,'原料毎栄養価表'!$F$2:$WJ$62,3,0)),"-")</f>
        <v>-</v>
      </c>
      <c r="J55" s="27" t="str">
        <f>IF(HLOOKUP('レシピ表'!J$2,'原料毎栄養価表'!$F$2:$WJ$62,ROW(),0)*('レシピ表'!J$3/HLOOKUP('レシピ表'!J$2,'原料毎栄養価表'!$F$2:$WJ$62,3,0))&lt;&gt;0, HLOOKUP('レシピ表'!J$2,'原料毎栄養価表'!$F$2:$WJ$62,ROW(),0)*('レシピ表'!J$3/HLOOKUP('レシピ表'!J$2,'原料毎栄養価表'!$F$2:$WJ$62,3,0)),"-")</f>
        <v>-</v>
      </c>
      <c r="K55" s="27" t="str">
        <f>IF(HLOOKUP('レシピ表'!K$2,'原料毎栄養価表'!$F$2:$WJ$62,ROW(),0)*('レシピ表'!K$3/HLOOKUP('レシピ表'!K$2,'原料毎栄養価表'!$F$2:$WJ$62,3,0))&lt;&gt;0, HLOOKUP('レシピ表'!K$2,'原料毎栄養価表'!$F$2:$WJ$62,ROW(),0)*('レシピ表'!K$3/HLOOKUP('レシピ表'!K$2,'原料毎栄養価表'!$F$2:$WJ$62,3,0)),"-")</f>
        <v>-</v>
      </c>
      <c r="L55" s="27" t="str">
        <f>IF(HLOOKUP('レシピ表'!L$2,'原料毎栄養価表'!$F$2:$WJ$62,ROW(),0)*('レシピ表'!L$3/HLOOKUP('レシピ表'!L$2,'原料毎栄養価表'!$F$2:$WJ$62,3,0))&lt;&gt;0, HLOOKUP('レシピ表'!L$2,'原料毎栄養価表'!$F$2:$WJ$62,ROW(),0)*('レシピ表'!L$3/HLOOKUP('レシピ表'!L$2,'原料毎栄養価表'!$F$2:$WJ$62,3,0)),"-")</f>
        <v>-</v>
      </c>
      <c r="M55" s="27" t="str">
        <f>IF(HLOOKUP('レシピ表'!M$2,'原料毎栄養価表'!$F$2:$WJ$62,ROW(),0)*('レシピ表'!M$3/HLOOKUP('レシピ表'!M$2,'原料毎栄養価表'!$F$2:$WJ$62,3,0))&lt;&gt;0, HLOOKUP('レシピ表'!M$2,'原料毎栄養価表'!$F$2:$WJ$62,ROW(),0)*('レシピ表'!M$3/HLOOKUP('レシピ表'!M$2,'原料毎栄養価表'!$F$2:$WJ$62,3,0)),"-")</f>
        <v>-</v>
      </c>
      <c r="N55" s="27" t="str">
        <f>IF(HLOOKUP('レシピ表'!N$2,'原料毎栄養価表'!$F$2:$WJ$62,ROW(),0)*('レシピ表'!N$3/HLOOKUP('レシピ表'!N$2,'原料毎栄養価表'!$F$2:$WJ$62,3,0))&lt;&gt;0, HLOOKUP('レシピ表'!N$2,'原料毎栄養価表'!$F$2:$WJ$62,ROW(),0)*('レシピ表'!N$3/HLOOKUP('レシピ表'!N$2,'原料毎栄養価表'!$F$2:$WJ$62,3,0)),"-")</f>
        <v>-</v>
      </c>
      <c r="O55" s="27" t="str">
        <f>IF(HLOOKUP('レシピ表'!O$2,'原料毎栄養価表'!$F$2:$WJ$62,ROW(),0)*('レシピ表'!O$3/HLOOKUP('レシピ表'!O$2,'原料毎栄養価表'!$F$2:$WJ$62,3,0))&lt;&gt;0, HLOOKUP('レシピ表'!O$2,'原料毎栄養価表'!$F$2:$WJ$62,ROW(),0)*('レシピ表'!O$3/HLOOKUP('レシピ表'!O$2,'原料毎栄養価表'!$F$2:$WJ$62,3,0)),"-")</f>
        <v>-</v>
      </c>
      <c r="P55" s="27" t="str">
        <f>IF(HLOOKUP('レシピ表'!P$2,'原料毎栄養価表'!$F$2:$WJ$62,ROW(),0)*('レシピ表'!P$3/HLOOKUP('レシピ表'!P$2,'原料毎栄養価表'!$F$2:$WJ$62,3,0))&lt;&gt;0, HLOOKUP('レシピ表'!P$2,'原料毎栄養価表'!$F$2:$WJ$62,ROW(),0)*('レシピ表'!P$3/HLOOKUP('レシピ表'!P$2,'原料毎栄養価表'!$F$2:$WJ$62,3,0)),"-")</f>
        <v>-</v>
      </c>
      <c r="Q55" s="27" t="str">
        <f>IF(HLOOKUP('レシピ表'!Q$2,'原料毎栄養価表'!$F$2:$WJ$62,ROW(),0)*('レシピ表'!Q$3/HLOOKUP('レシピ表'!Q$2,'原料毎栄養価表'!$F$2:$WJ$62,3,0))&lt;&gt;0, HLOOKUP('レシピ表'!Q$2,'原料毎栄養価表'!$F$2:$WJ$62,ROW(),0)*('レシピ表'!Q$3/HLOOKUP('レシピ表'!Q$2,'原料毎栄養価表'!$F$2:$WJ$62,3,0)),"-")</f>
        <v>-</v>
      </c>
      <c r="R55" s="27" t="str">
        <f>IF(HLOOKUP('レシピ表'!R$2,'原料毎栄養価表'!$F$2:$WJ$62,ROW(),0)*('レシピ表'!R$3/HLOOKUP('レシピ表'!R$2,'原料毎栄養価表'!$F$2:$WJ$62,3,0))&lt;&gt;0, HLOOKUP('レシピ表'!R$2,'原料毎栄養価表'!$F$2:$WJ$62,ROW(),0)*('レシピ表'!R$3/HLOOKUP('レシピ表'!R$2,'原料毎栄養価表'!$F$2:$WJ$62,3,0)),"-")</f>
        <v>-</v>
      </c>
      <c r="S55" s="27">
        <f>IF(HLOOKUP('レシピ表'!S$2,'原料毎栄養価表'!$F$2:$WJ$62,ROW(),0)*('レシピ表'!S$3/HLOOKUP('レシピ表'!S$2,'原料毎栄養価表'!$F$2:$WJ$62,3,0))&lt;&gt;0, HLOOKUP('レシピ表'!S$2,'原料毎栄養価表'!$F$2:$WJ$62,ROW(),0)*('レシピ表'!S$3/HLOOKUP('レシピ表'!S$2,'原料毎栄養価表'!$F$2:$WJ$62,3,0)),"-")</f>
        <v>5</v>
      </c>
      <c r="T55" s="27" t="str">
        <f>IF(HLOOKUP('レシピ表'!T$2,'原料毎栄養価表'!$F$2:$WJ$62,ROW(),0)*('レシピ表'!T$3/HLOOKUP('レシピ表'!T$2,'原料毎栄養価表'!$F$2:$WJ$62,3,0))&lt;&gt;0, HLOOKUP('レシピ表'!T$2,'原料毎栄養価表'!$F$2:$WJ$62,ROW(),0)*('レシピ表'!T$3/HLOOKUP('レシピ表'!T$2,'原料毎栄養価表'!$F$2:$WJ$62,3,0)),"-")</f>
        <v>-</v>
      </c>
      <c r="U55" s="27" t="str">
        <f>IF(HLOOKUP('レシピ表'!U$2,'原料毎栄養価表'!$F$2:$WJ$62,ROW(),0)*('レシピ表'!U$3/HLOOKUP('レシピ表'!U$2,'原料毎栄養価表'!$F$2:$WJ$62,3,0))&lt;&gt;0, HLOOKUP('レシピ表'!U$2,'原料毎栄養価表'!$F$2:$WJ$62,ROW(),0)*('レシピ表'!U$3/HLOOKUP('レシピ表'!U$2,'原料毎栄養価表'!$F$2:$WJ$62,3,0)),"-")</f>
        <v>-</v>
      </c>
      <c r="V55" s="27">
        <f>IF(HLOOKUP('レシピ表'!V$2,'原料毎栄養価表'!$F$2:$WJ$62,ROW(),0)*('レシピ表'!V$3/HLOOKUP('レシピ表'!V$2,'原料毎栄養価表'!$F$2:$WJ$62,3,0))&lt;&gt;0, HLOOKUP('レシピ表'!V$2,'原料毎栄養価表'!$F$2:$WJ$62,ROW(),0)*('レシピ表'!V$3/HLOOKUP('レシピ表'!V$2,'原料毎栄養価表'!$F$2:$WJ$62,3,0)),"-")</f>
        <v>2.5</v>
      </c>
      <c r="W55" s="27">
        <f>IF(HLOOKUP('レシピ表'!W$2,'原料毎栄養価表'!$F$2:$WJ$62,ROW(),0)*('レシピ表'!W$3/HLOOKUP('レシピ表'!W$2,'原料毎栄養価表'!$F$2:$WJ$62,3,0))&lt;&gt;0, HLOOKUP('レシピ表'!W$2,'原料毎栄養価表'!$F$2:$WJ$62,ROW(),0)*('レシピ表'!W$3/HLOOKUP('レシピ表'!W$2,'原料毎栄養価表'!$F$2:$WJ$62,3,0)),"-")</f>
        <v>5.5</v>
      </c>
      <c r="X55" s="27" t="str">
        <f>IF(HLOOKUP('レシピ表'!X$2,'原料毎栄養価表'!$F$2:$WJ$62,ROW(),0)*('レシピ表'!X$3/HLOOKUP('レシピ表'!X$2,'原料毎栄養価表'!$F$2:$WJ$62,3,0))&lt;&gt;0, HLOOKUP('レシピ表'!X$2,'原料毎栄養価表'!$F$2:$WJ$62,ROW(),0)*('レシピ表'!X$3/HLOOKUP('レシピ表'!X$2,'原料毎栄養価表'!$F$2:$WJ$62,3,0)),"-")</f>
        <v>-</v>
      </c>
      <c r="Y55" s="27" t="str">
        <f>IF(HLOOKUP('レシピ表'!Y$2,'原料毎栄養価表'!$F$2:$WJ$62,ROW(),0)*('レシピ表'!Y$3/HLOOKUP('レシピ表'!Y$2,'原料毎栄養価表'!$F$2:$WJ$62,3,0))&lt;&gt;0, HLOOKUP('レシピ表'!Y$2,'原料毎栄養価表'!$F$2:$WJ$62,ROW(),0)*('レシピ表'!Y$3/HLOOKUP('レシピ表'!Y$2,'原料毎栄養価表'!$F$2:$WJ$62,3,0)),"-")</f>
        <v>-</v>
      </c>
      <c r="Z55" s="27" t="str">
        <f>IF(HLOOKUP('レシピ表'!Z$2,'原料毎栄養価表'!$F$2:$WJ$62,ROW(),0)*('レシピ表'!Z$3/HLOOKUP('レシピ表'!Z$2,'原料毎栄養価表'!$F$2:$WJ$62,3,0))&lt;&gt;0, HLOOKUP('レシピ表'!Z$2,'原料毎栄養価表'!$F$2:$WJ$62,ROW(),0)*('レシピ表'!Z$3/HLOOKUP('レシピ表'!Z$2,'原料毎栄養価表'!$F$2:$WJ$62,3,0)),"-")</f>
        <v>-</v>
      </c>
      <c r="AA55" s="27" t="str">
        <f>IF(HLOOKUP('レシピ表'!AA$2,'原料毎栄養価表'!$F$2:$WJ$62,ROW(),0)*('レシピ表'!AA$3/HLOOKUP('レシピ表'!AA$2,'原料毎栄養価表'!$F$2:$WJ$62,3,0))&lt;&gt;0, HLOOKUP('レシピ表'!AA$2,'原料毎栄養価表'!$F$2:$WJ$62,ROW(),0)*('レシピ表'!AA$3/HLOOKUP('レシピ表'!AA$2,'原料毎栄養価表'!$F$2:$WJ$62,3,0)),"-")</f>
        <v>-</v>
      </c>
      <c r="AB55" s="27" t="str">
        <f>IF(HLOOKUP('レシピ表'!AB$2,'原料毎栄養価表'!$F$2:$WJ$62,ROW(),0)*('レシピ表'!AB$3/HLOOKUP('レシピ表'!AB$2,'原料毎栄養価表'!$F$2:$WJ$62,3,0))&lt;&gt;0, HLOOKUP('レシピ表'!AB$2,'原料毎栄養価表'!$F$2:$WJ$62,ROW(),0)*('レシピ表'!AB$3/HLOOKUP('レシピ表'!AB$2,'原料毎栄養価表'!$F$2:$WJ$62,3,0)),"-")</f>
        <v>-</v>
      </c>
      <c r="AC55" s="27" t="str">
        <f>IF(HLOOKUP('レシピ表'!AC$2,'原料毎栄養価表'!$F$2:$WJ$62,ROW(),0)*('レシピ表'!AC$3/HLOOKUP('レシピ表'!AC$2,'原料毎栄養価表'!$F$2:$WJ$62,3,0))&lt;&gt;0, HLOOKUP('レシピ表'!AC$2,'原料毎栄養価表'!$F$2:$WJ$62,ROW(),0)*('レシピ表'!AC$3/HLOOKUP('レシピ表'!AC$2,'原料毎栄養価表'!$F$2:$WJ$62,3,0)),"-")</f>
        <v>-</v>
      </c>
      <c r="AD55" s="27" t="str">
        <f>IF(HLOOKUP('レシピ表'!AD$2,'原料毎栄養価表'!$F$2:$WJ$62,ROW(),0)*('レシピ表'!AD$3/HLOOKUP('レシピ表'!AD$2,'原料毎栄養価表'!$F$2:$WJ$62,3,0))&lt;&gt;0, HLOOKUP('レシピ表'!AD$2,'原料毎栄養価表'!$F$2:$WJ$62,ROW(),0)*('レシピ表'!AD$3/HLOOKUP('レシピ表'!AD$2,'原料毎栄養価表'!$F$2:$WJ$62,3,0)),"-")</f>
        <v>-</v>
      </c>
      <c r="AE55" s="27" t="str">
        <f>IF(HLOOKUP('レシピ表'!AE$2,'原料毎栄養価表'!$F$2:$WJ$62,ROW(),0)*('レシピ表'!AE$3/HLOOKUP('レシピ表'!AE$2,'原料毎栄養価表'!$F$2:$WJ$62,3,0))&lt;&gt;0, HLOOKUP('レシピ表'!AE$2,'原料毎栄養価表'!$F$2:$WJ$62,ROW(),0)*('レシピ表'!AE$3/HLOOKUP('レシピ表'!AE$2,'原料毎栄養価表'!$F$2:$WJ$62,3,0)),"-")</f>
        <v>-</v>
      </c>
      <c r="AF55" s="27" t="str">
        <f>IF(HLOOKUP('レシピ表'!AF$2,'原料毎栄養価表'!$F$2:$WJ$62,ROW(),0)*('レシピ表'!AF$3/HLOOKUP('レシピ表'!AF$2,'原料毎栄養価表'!$F$2:$WJ$62,3,0))&lt;&gt;0, HLOOKUP('レシピ表'!AF$2,'原料毎栄養価表'!$F$2:$WJ$62,ROW(),0)*('レシピ表'!AF$3/HLOOKUP('レシピ表'!AF$2,'原料毎栄養価表'!$F$2:$WJ$62,3,0)),"-")</f>
        <v>-</v>
      </c>
      <c r="AG55" s="27" t="str">
        <f>IF(HLOOKUP('レシピ表'!AG$2,'原料毎栄養価表'!$F$2:$WJ$62,ROW(),0)*('レシピ表'!AG$3/HLOOKUP('レシピ表'!AG$2,'原料毎栄養価表'!$F$2:$WJ$62,3,0))&lt;&gt;0, HLOOKUP('レシピ表'!AG$2,'原料毎栄養価表'!$F$2:$WJ$62,ROW(),0)*('レシピ表'!AG$3/HLOOKUP('レシピ表'!AG$2,'原料毎栄養価表'!$F$2:$WJ$62,3,0)),"-")</f>
        <v>-</v>
      </c>
      <c r="AH55" s="27" t="str">
        <f>IF(HLOOKUP('レシピ表'!AH$2,'原料毎栄養価表'!$F$2:$WJ$62,ROW(),0)*('レシピ表'!AH$3/HLOOKUP('レシピ表'!AH$2,'原料毎栄養価表'!$F$2:$WJ$62,3,0))&lt;&gt;0, HLOOKUP('レシピ表'!AH$2,'原料毎栄養価表'!$F$2:$WJ$62,ROW(),0)*('レシピ表'!AH$3/HLOOKUP('レシピ表'!AH$2,'原料毎栄養価表'!$F$2:$WJ$62,3,0)),"-")</f>
        <v>-</v>
      </c>
      <c r="AI55" s="27" t="str">
        <f>IF(HLOOKUP('レシピ表'!AI$2,'原料毎栄養価表'!$F$2:$WJ$62,ROW(),0)*('レシピ表'!AI$3/HLOOKUP('レシピ表'!AI$2,'原料毎栄養価表'!$F$2:$WJ$62,3,0))&lt;&gt;0, HLOOKUP('レシピ表'!AI$2,'原料毎栄養価表'!$F$2:$WJ$62,ROW(),0)*('レシピ表'!AI$3/HLOOKUP('レシピ表'!AI$2,'原料毎栄養価表'!$F$2:$WJ$62,3,0)),"-")</f>
        <v>-</v>
      </c>
      <c r="AJ55" s="27" t="str">
        <f>IF(HLOOKUP('レシピ表'!AJ$2,'原料毎栄養価表'!$F$2:$WJ$62,ROW(),0)*('レシピ表'!AJ$3/HLOOKUP('レシピ表'!AJ$2,'原料毎栄養価表'!$F$2:$WJ$62,3,0))&lt;&gt;0, HLOOKUP('レシピ表'!AJ$2,'原料毎栄養価表'!$F$2:$WJ$62,ROW(),0)*('レシピ表'!AJ$3/HLOOKUP('レシピ表'!AJ$2,'原料毎栄養価表'!$F$2:$WJ$62,3,0)),"-")</f>
        <v>-</v>
      </c>
      <c r="AK55" s="27" t="str">
        <f>IF(HLOOKUP('レシピ表'!AK$2,'原料毎栄養価表'!$F$2:$WJ$62,ROW(),0)*('レシピ表'!AK$3/HLOOKUP('レシピ表'!AK$2,'原料毎栄養価表'!$F$2:$WJ$62,3,0))&lt;&gt;0, HLOOKUP('レシピ表'!AK$2,'原料毎栄養価表'!$F$2:$WJ$62,ROW(),0)*('レシピ表'!AK$3/HLOOKUP('レシピ表'!AK$2,'原料毎栄養価表'!$F$2:$WJ$62,3,0)),"-")</f>
        <v>-</v>
      </c>
      <c r="AL55" s="27" t="str">
        <f>IF(HLOOKUP('レシピ表'!AL$2,'原料毎栄養価表'!$F$2:$WJ$62,ROW(),0)*('レシピ表'!AL$3/HLOOKUP('レシピ表'!AL$2,'原料毎栄養価表'!$F$2:$WJ$62,3,0))&lt;&gt;0, HLOOKUP('レシピ表'!AL$2,'原料毎栄養価表'!$F$2:$WJ$62,ROW(),0)*('レシピ表'!AL$3/HLOOKUP('レシピ表'!AL$2,'原料毎栄養価表'!$F$2:$WJ$62,3,0)),"-")</f>
        <v>-</v>
      </c>
      <c r="AM55" s="27" t="str">
        <f>IF(HLOOKUP('レシピ表'!AM$2,'原料毎栄養価表'!$F$2:$WJ$62,ROW(),0)*('レシピ表'!AM$3/HLOOKUP('レシピ表'!AM$2,'原料毎栄養価表'!$F$2:$WJ$62,3,0))&lt;&gt;0, HLOOKUP('レシピ表'!AM$2,'原料毎栄養価表'!$F$2:$WJ$62,ROW(),0)*('レシピ表'!AM$3/HLOOKUP('レシピ表'!AM$2,'原料毎栄養価表'!$F$2:$WJ$62,3,0)),"-")</f>
        <v>-</v>
      </c>
      <c r="AN55" s="27" t="str">
        <f>IF(HLOOKUP('レシピ表'!AN$2,'原料毎栄養価表'!$F$2:$WJ$62,ROW(),0)*('レシピ表'!AN$3/HLOOKUP('レシピ表'!AN$2,'原料毎栄養価表'!$F$2:$WJ$62,3,0))&lt;&gt;0, HLOOKUP('レシピ表'!AN$2,'原料毎栄養価表'!$F$2:$WJ$62,ROW(),0)*('レシピ表'!AN$3/HLOOKUP('レシピ表'!AN$2,'原料毎栄養価表'!$F$2:$WJ$62,3,0)),"-")</f>
        <v>-</v>
      </c>
      <c r="AO55" s="27" t="str">
        <f>IF(HLOOKUP('レシピ表'!AO$2,'原料毎栄養価表'!$F$2:$WJ$62,ROW(),0)*('レシピ表'!AO$3/HLOOKUP('レシピ表'!AO$2,'原料毎栄養価表'!$F$2:$WJ$62,3,0))&lt;&gt;0, HLOOKUP('レシピ表'!AO$2,'原料毎栄養価表'!$F$2:$WJ$62,ROW(),0)*('レシピ表'!AO$3/HLOOKUP('レシピ表'!AO$2,'原料毎栄養価表'!$F$2:$WJ$62,3,0)),"-")</f>
        <v>-</v>
      </c>
      <c r="AP55" s="27" t="str">
        <f>IF(HLOOKUP('レシピ表'!AP$2,'原料毎栄養価表'!$F$2:$WJ$62,ROW(),0)*('レシピ表'!AP$3/HLOOKUP('レシピ表'!AP$2,'原料毎栄養価表'!$F$2:$WJ$62,3,0))&lt;&gt;0, HLOOKUP('レシピ表'!AP$2,'原料毎栄養価表'!$F$2:$WJ$62,ROW(),0)*('レシピ表'!AP$3/HLOOKUP('レシピ表'!AP$2,'原料毎栄養価表'!$F$2:$WJ$62,3,0)),"-")</f>
        <v>-</v>
      </c>
      <c r="AQ55" s="27" t="str">
        <f>IF(HLOOKUP('レシピ表'!AQ$2,'原料毎栄養価表'!$F$2:$WJ$62,ROW(),0)*('レシピ表'!AQ$3/HLOOKUP('レシピ表'!AQ$2,'原料毎栄養価表'!$F$2:$WJ$62,3,0))&lt;&gt;0, HLOOKUP('レシピ表'!AQ$2,'原料毎栄養価表'!$F$2:$WJ$62,ROW(),0)*('レシピ表'!AQ$3/HLOOKUP('レシピ表'!AQ$2,'原料毎栄養価表'!$F$2:$WJ$62,3,0)),"-")</f>
        <v>-</v>
      </c>
      <c r="AR55" s="27" t="str">
        <f>IF(HLOOKUP('レシピ表'!AR$2,'原料毎栄養価表'!$F$2:$WJ$62,ROW(),0)*('レシピ表'!AR$3/HLOOKUP('レシピ表'!AR$2,'原料毎栄養価表'!$F$2:$WJ$62,3,0))&lt;&gt;0, HLOOKUP('レシピ表'!AR$2,'原料毎栄養価表'!$F$2:$WJ$62,ROW(),0)*('レシピ表'!AR$3/HLOOKUP('レシピ表'!AR$2,'原料毎栄養価表'!$F$2:$WJ$62,3,0)),"-")</f>
        <v>-</v>
      </c>
      <c r="AS55" s="27" t="str">
        <f>IF(HLOOKUP('レシピ表'!AS$2,'原料毎栄養価表'!$F$2:$WJ$62,ROW(),0)*('レシピ表'!AS$3/HLOOKUP('レシピ表'!AS$2,'原料毎栄養価表'!$F$2:$WJ$62,3,0))&lt;&gt;0, HLOOKUP('レシピ表'!AS$2,'原料毎栄養価表'!$F$2:$WJ$62,ROW(),0)*('レシピ表'!AS$3/HLOOKUP('レシピ表'!AS$2,'原料毎栄養価表'!$F$2:$WJ$62,3,0)),"-")</f>
        <v>-</v>
      </c>
      <c r="AT55" s="27" t="str">
        <f>IF(HLOOKUP('レシピ表'!AT$2,'原料毎栄養価表'!$F$2:$WJ$62,ROW(),0)*('レシピ表'!AT$3/HLOOKUP('レシピ表'!AT$2,'原料毎栄養価表'!$F$2:$WJ$62,3,0))&lt;&gt;0, HLOOKUP('レシピ表'!AT$2,'原料毎栄養価表'!$F$2:$WJ$62,ROW(),0)*('レシピ表'!AT$3/HLOOKUP('レシピ表'!AT$2,'原料毎栄養価表'!$F$2:$WJ$62,3,0)),"-")</f>
        <v>-</v>
      </c>
    </row>
    <row r="56" ht="13.5" customHeight="1">
      <c r="A56" s="1"/>
      <c r="B56" s="13" t="s">
        <v>210</v>
      </c>
      <c r="C56" s="13" t="s">
        <v>211</v>
      </c>
      <c r="D56" s="13" t="s">
        <v>212</v>
      </c>
      <c r="E56" s="13" t="s">
        <v>103</v>
      </c>
      <c r="F56" s="27">
        <f>SUM('レシピ表'!I56:ZP56)</f>
        <v>23.629</v>
      </c>
      <c r="G56" s="30">
        <v>100.0</v>
      </c>
      <c r="H56" s="31">
        <f>IFERROR('レシピ表'!$F56/HLOOKUP('レシピ表'!H$1,'必要栄養価表'!$F$4:$X$62,ROW()-1,0)*100,"-")</f>
        <v>363.5230769</v>
      </c>
      <c r="I56" s="27">
        <f>IF(HLOOKUP('レシピ表'!I$2,'原料毎栄養価表'!$F$2:$WJ$62,ROW(),0)*('レシピ表'!I$3/HLOOKUP('レシピ表'!I$2,'原料毎栄養価表'!$F$2:$WJ$62,3,0))&lt;&gt;0, HLOOKUP('レシピ表'!I$2,'原料毎栄養価表'!$F$2:$WJ$62,ROW(),0)*('レシピ表'!I$3/HLOOKUP('レシピ表'!I$2,'原料毎栄養価表'!$F$2:$WJ$62,3,0)),"-")</f>
        <v>0.76</v>
      </c>
      <c r="J56" s="27">
        <f>IF(HLOOKUP('レシピ表'!J$2,'原料毎栄養価表'!$F$2:$WJ$62,ROW(),0)*('レシピ表'!J$3/HLOOKUP('レシピ表'!J$2,'原料毎栄養価表'!$F$2:$WJ$62,3,0))&lt;&gt;0, HLOOKUP('レシピ表'!J$2,'原料毎栄養価表'!$F$2:$WJ$62,ROW(),0)*('レシピ表'!J$3/HLOOKUP('レシピ表'!J$2,'原料毎栄養価表'!$F$2:$WJ$62,3,0)),"-")</f>
        <v>1</v>
      </c>
      <c r="K56" s="27">
        <f>IF(HLOOKUP('レシピ表'!K$2,'原料毎栄養価表'!$F$2:$WJ$62,ROW(),0)*('レシピ表'!K$3/HLOOKUP('レシピ表'!K$2,'原料毎栄養価表'!$F$2:$WJ$62,3,0))&lt;&gt;0, HLOOKUP('レシピ表'!K$2,'原料毎栄養価表'!$F$2:$WJ$62,ROW(),0)*('レシピ表'!K$3/HLOOKUP('レシピ表'!K$2,'原料毎栄養価表'!$F$2:$WJ$62,3,0)),"-")</f>
        <v>0.6</v>
      </c>
      <c r="L56" s="27" t="str">
        <f>IF(HLOOKUP('レシピ表'!L$2,'原料毎栄養価表'!$F$2:$WJ$62,ROW(),0)*('レシピ表'!L$3/HLOOKUP('レシピ表'!L$2,'原料毎栄養価表'!$F$2:$WJ$62,3,0))&lt;&gt;0, HLOOKUP('レシピ表'!L$2,'原料毎栄養価表'!$F$2:$WJ$62,ROW(),0)*('レシピ表'!L$3/HLOOKUP('レシピ表'!L$2,'原料毎栄養価表'!$F$2:$WJ$62,3,0)),"-")</f>
        <v>-</v>
      </c>
      <c r="M56" s="27" t="str">
        <f>IF(HLOOKUP('レシピ表'!M$2,'原料毎栄養価表'!$F$2:$WJ$62,ROW(),0)*('レシピ表'!M$3/HLOOKUP('レシピ表'!M$2,'原料毎栄養価表'!$F$2:$WJ$62,3,0))&lt;&gt;0, HLOOKUP('レシピ表'!M$2,'原料毎栄養価表'!$F$2:$WJ$62,ROW(),0)*('レシピ表'!M$3/HLOOKUP('レシピ表'!M$2,'原料毎栄養価表'!$F$2:$WJ$62,3,0)),"-")</f>
        <v>-</v>
      </c>
      <c r="N56" s="27">
        <f>IF(HLOOKUP('レシピ表'!N$2,'原料毎栄養価表'!$F$2:$WJ$62,ROW(),0)*('レシピ表'!N$3/HLOOKUP('レシピ表'!N$2,'原料毎栄養価表'!$F$2:$WJ$62,3,0))&lt;&gt;0, HLOOKUP('レシピ表'!N$2,'原料毎栄養価表'!$F$2:$WJ$62,ROW(),0)*('レシピ表'!N$3/HLOOKUP('レシピ表'!N$2,'原料毎栄養価表'!$F$2:$WJ$62,3,0)),"-")</f>
        <v>1.56</v>
      </c>
      <c r="O56" s="27" t="str">
        <f>IF(HLOOKUP('レシピ表'!O$2,'原料毎栄養価表'!$F$2:$WJ$62,ROW(),0)*('レシピ表'!O$3/HLOOKUP('レシピ表'!O$2,'原料毎栄養価表'!$F$2:$WJ$62,3,0))&lt;&gt;0, HLOOKUP('レシピ表'!O$2,'原料毎栄養価表'!$F$2:$WJ$62,ROW(),0)*('レシピ表'!O$3/HLOOKUP('レシピ表'!O$2,'原料毎栄養価表'!$F$2:$WJ$62,3,0)),"-")</f>
        <v>-</v>
      </c>
      <c r="P56" s="27" t="str">
        <f>IF(HLOOKUP('レシピ表'!P$2,'原料毎栄養価表'!$F$2:$WJ$62,ROW(),0)*('レシピ表'!P$3/HLOOKUP('レシピ表'!P$2,'原料毎栄養価表'!$F$2:$WJ$62,3,0))&lt;&gt;0, HLOOKUP('レシピ表'!P$2,'原料毎栄養価表'!$F$2:$WJ$62,ROW(),0)*('レシピ表'!P$3/HLOOKUP('レシピ表'!P$2,'原料毎栄養価表'!$F$2:$WJ$62,3,0)),"-")</f>
        <v>-</v>
      </c>
      <c r="Q56" s="27">
        <f>IF(HLOOKUP('レシピ表'!Q$2,'原料毎栄養価表'!$F$2:$WJ$62,ROW(),0)*('レシピ表'!Q$3/HLOOKUP('レシピ表'!Q$2,'原料毎栄養価表'!$F$2:$WJ$62,3,0))&lt;&gt;0, HLOOKUP('レシピ表'!Q$2,'原料毎栄養価表'!$F$2:$WJ$62,ROW(),0)*('レシピ表'!Q$3/HLOOKUP('レシピ表'!Q$2,'原料毎栄養価表'!$F$2:$WJ$62,3,0)),"-")</f>
        <v>0.009</v>
      </c>
      <c r="R56" s="27" t="str">
        <f>IF(HLOOKUP('レシピ表'!R$2,'原料毎栄養価表'!$F$2:$WJ$62,ROW(),0)*('レシピ表'!R$3/HLOOKUP('レシピ表'!R$2,'原料毎栄養価表'!$F$2:$WJ$62,3,0))&lt;&gt;0, HLOOKUP('レシピ表'!R$2,'原料毎栄養価表'!$F$2:$WJ$62,ROW(),0)*('レシピ表'!R$3/HLOOKUP('レシピ表'!R$2,'原料毎栄養価表'!$F$2:$WJ$62,3,0)),"-")</f>
        <v>-</v>
      </c>
      <c r="S56" s="27" t="str">
        <f>IF(HLOOKUP('レシピ表'!S$2,'原料毎栄養価表'!$F$2:$WJ$62,ROW(),0)*('レシピ表'!S$3/HLOOKUP('レシピ表'!S$2,'原料毎栄養価表'!$F$2:$WJ$62,3,0))&lt;&gt;0, HLOOKUP('レシピ表'!S$2,'原料毎栄養価表'!$F$2:$WJ$62,ROW(),0)*('レシピ表'!S$3/HLOOKUP('レシピ表'!S$2,'原料毎栄養価表'!$F$2:$WJ$62,3,0)),"-")</f>
        <v>-</v>
      </c>
      <c r="T56" s="27" t="str">
        <f>IF(HLOOKUP('レシピ表'!T$2,'原料毎栄養価表'!$F$2:$WJ$62,ROW(),0)*('レシピ表'!T$3/HLOOKUP('レシピ表'!T$2,'原料毎栄養価表'!$F$2:$WJ$62,3,0))&lt;&gt;0, HLOOKUP('レシピ表'!T$2,'原料毎栄養価表'!$F$2:$WJ$62,ROW(),0)*('レシピ表'!T$3/HLOOKUP('レシピ表'!T$2,'原料毎栄養価表'!$F$2:$WJ$62,3,0)),"-")</f>
        <v>-</v>
      </c>
      <c r="U56" s="27" t="str">
        <f>IF(HLOOKUP('レシピ表'!U$2,'原料毎栄養価表'!$F$2:$WJ$62,ROW(),0)*('レシピ表'!U$3/HLOOKUP('レシピ表'!U$2,'原料毎栄養価表'!$F$2:$WJ$62,3,0))&lt;&gt;0, HLOOKUP('レシピ表'!U$2,'原料毎栄養価表'!$F$2:$WJ$62,ROW(),0)*('レシピ表'!U$3/HLOOKUP('レシピ表'!U$2,'原料毎栄養価表'!$F$2:$WJ$62,3,0)),"-")</f>
        <v>-</v>
      </c>
      <c r="V56" s="27">
        <f>IF(HLOOKUP('レシピ表'!V$2,'原料毎栄養価表'!$F$2:$WJ$62,ROW(),0)*('レシピ表'!V$3/HLOOKUP('レシピ表'!V$2,'原料毎栄養価表'!$F$2:$WJ$62,3,0))&lt;&gt;0, HLOOKUP('レシピ表'!V$2,'原料毎栄養価表'!$F$2:$WJ$62,ROW(),0)*('レシピ表'!V$3/HLOOKUP('レシピ表'!V$2,'原料毎栄養価表'!$F$2:$WJ$62,3,0)),"-")</f>
        <v>13.4</v>
      </c>
      <c r="W56" s="27">
        <f>IF(HLOOKUP('レシピ表'!W$2,'原料毎栄養価表'!$F$2:$WJ$62,ROW(),0)*('レシピ表'!W$3/HLOOKUP('レシピ表'!W$2,'原料毎栄養価表'!$F$2:$WJ$62,3,0))&lt;&gt;0, HLOOKUP('レシピ表'!W$2,'原料毎栄養価表'!$F$2:$WJ$62,ROW(),0)*('レシピ表'!W$3/HLOOKUP('レシピ表'!W$2,'原料毎栄養価表'!$F$2:$WJ$62,3,0)),"-")</f>
        <v>6.3</v>
      </c>
      <c r="X56" s="27" t="str">
        <f>IF(HLOOKUP('レシピ表'!X$2,'原料毎栄養価表'!$F$2:$WJ$62,ROW(),0)*('レシピ表'!X$3/HLOOKUP('レシピ表'!X$2,'原料毎栄養価表'!$F$2:$WJ$62,3,0))&lt;&gt;0, HLOOKUP('レシピ表'!X$2,'原料毎栄養価表'!$F$2:$WJ$62,ROW(),0)*('レシピ表'!X$3/HLOOKUP('レシピ表'!X$2,'原料毎栄養価表'!$F$2:$WJ$62,3,0)),"-")</f>
        <v>-</v>
      </c>
      <c r="Y56" s="27" t="str">
        <f>IF(HLOOKUP('レシピ表'!Y$2,'原料毎栄養価表'!$F$2:$WJ$62,ROW(),0)*('レシピ表'!Y$3/HLOOKUP('レシピ表'!Y$2,'原料毎栄養価表'!$F$2:$WJ$62,3,0))&lt;&gt;0, HLOOKUP('レシピ表'!Y$2,'原料毎栄養価表'!$F$2:$WJ$62,ROW(),0)*('レシピ表'!Y$3/HLOOKUP('レシピ表'!Y$2,'原料毎栄養価表'!$F$2:$WJ$62,3,0)),"-")</f>
        <v>-</v>
      </c>
      <c r="Z56" s="27" t="str">
        <f>IF(HLOOKUP('レシピ表'!Z$2,'原料毎栄養価表'!$F$2:$WJ$62,ROW(),0)*('レシピ表'!Z$3/HLOOKUP('レシピ表'!Z$2,'原料毎栄養価表'!$F$2:$WJ$62,3,0))&lt;&gt;0, HLOOKUP('レシピ表'!Z$2,'原料毎栄養価表'!$F$2:$WJ$62,ROW(),0)*('レシピ表'!Z$3/HLOOKUP('レシピ表'!Z$2,'原料毎栄養価表'!$F$2:$WJ$62,3,0)),"-")</f>
        <v>-</v>
      </c>
      <c r="AA56" s="27" t="str">
        <f>IF(HLOOKUP('レシピ表'!AA$2,'原料毎栄養価表'!$F$2:$WJ$62,ROW(),0)*('レシピ表'!AA$3/HLOOKUP('レシピ表'!AA$2,'原料毎栄養価表'!$F$2:$WJ$62,3,0))&lt;&gt;0, HLOOKUP('レシピ表'!AA$2,'原料毎栄養価表'!$F$2:$WJ$62,ROW(),0)*('レシピ表'!AA$3/HLOOKUP('レシピ表'!AA$2,'原料毎栄養価表'!$F$2:$WJ$62,3,0)),"-")</f>
        <v>-</v>
      </c>
      <c r="AB56" s="27" t="str">
        <f>IF(HLOOKUP('レシピ表'!AB$2,'原料毎栄養価表'!$F$2:$WJ$62,ROW(),0)*('レシピ表'!AB$3/HLOOKUP('レシピ表'!AB$2,'原料毎栄養価表'!$F$2:$WJ$62,3,0))&lt;&gt;0, HLOOKUP('レシピ表'!AB$2,'原料毎栄養価表'!$F$2:$WJ$62,ROW(),0)*('レシピ表'!AB$3/HLOOKUP('レシピ表'!AB$2,'原料毎栄養価表'!$F$2:$WJ$62,3,0)),"-")</f>
        <v>-</v>
      </c>
      <c r="AC56" s="27" t="str">
        <f>IF(HLOOKUP('レシピ表'!AC$2,'原料毎栄養価表'!$F$2:$WJ$62,ROW(),0)*('レシピ表'!AC$3/HLOOKUP('レシピ表'!AC$2,'原料毎栄養価表'!$F$2:$WJ$62,3,0))&lt;&gt;0, HLOOKUP('レシピ表'!AC$2,'原料毎栄養価表'!$F$2:$WJ$62,ROW(),0)*('レシピ表'!AC$3/HLOOKUP('レシピ表'!AC$2,'原料毎栄養価表'!$F$2:$WJ$62,3,0)),"-")</f>
        <v>-</v>
      </c>
      <c r="AD56" s="27" t="str">
        <f>IF(HLOOKUP('レシピ表'!AD$2,'原料毎栄養価表'!$F$2:$WJ$62,ROW(),0)*('レシピ表'!AD$3/HLOOKUP('レシピ表'!AD$2,'原料毎栄養価表'!$F$2:$WJ$62,3,0))&lt;&gt;0, HLOOKUP('レシピ表'!AD$2,'原料毎栄養価表'!$F$2:$WJ$62,ROW(),0)*('レシピ表'!AD$3/HLOOKUP('レシピ表'!AD$2,'原料毎栄養価表'!$F$2:$WJ$62,3,0)),"-")</f>
        <v>-</v>
      </c>
      <c r="AE56" s="27" t="str">
        <f>IF(HLOOKUP('レシピ表'!AE$2,'原料毎栄養価表'!$F$2:$WJ$62,ROW(),0)*('レシピ表'!AE$3/HLOOKUP('レシピ表'!AE$2,'原料毎栄養価表'!$F$2:$WJ$62,3,0))&lt;&gt;0, HLOOKUP('レシピ表'!AE$2,'原料毎栄養価表'!$F$2:$WJ$62,ROW(),0)*('レシピ表'!AE$3/HLOOKUP('レシピ表'!AE$2,'原料毎栄養価表'!$F$2:$WJ$62,3,0)),"-")</f>
        <v>-</v>
      </c>
      <c r="AF56" s="27" t="str">
        <f>IF(HLOOKUP('レシピ表'!AF$2,'原料毎栄養価表'!$F$2:$WJ$62,ROW(),0)*('レシピ表'!AF$3/HLOOKUP('レシピ表'!AF$2,'原料毎栄養価表'!$F$2:$WJ$62,3,0))&lt;&gt;0, HLOOKUP('レシピ表'!AF$2,'原料毎栄養価表'!$F$2:$WJ$62,ROW(),0)*('レシピ表'!AF$3/HLOOKUP('レシピ表'!AF$2,'原料毎栄養価表'!$F$2:$WJ$62,3,0)),"-")</f>
        <v>-</v>
      </c>
      <c r="AG56" s="27" t="str">
        <f>IF(HLOOKUP('レシピ表'!AG$2,'原料毎栄養価表'!$F$2:$WJ$62,ROW(),0)*('レシピ表'!AG$3/HLOOKUP('レシピ表'!AG$2,'原料毎栄養価表'!$F$2:$WJ$62,3,0))&lt;&gt;0, HLOOKUP('レシピ表'!AG$2,'原料毎栄養価表'!$F$2:$WJ$62,ROW(),0)*('レシピ表'!AG$3/HLOOKUP('レシピ表'!AG$2,'原料毎栄養価表'!$F$2:$WJ$62,3,0)),"-")</f>
        <v>-</v>
      </c>
      <c r="AH56" s="27" t="str">
        <f>IF(HLOOKUP('レシピ表'!AH$2,'原料毎栄養価表'!$F$2:$WJ$62,ROW(),0)*('レシピ表'!AH$3/HLOOKUP('レシピ表'!AH$2,'原料毎栄養価表'!$F$2:$WJ$62,3,0))&lt;&gt;0, HLOOKUP('レシピ表'!AH$2,'原料毎栄養価表'!$F$2:$WJ$62,ROW(),0)*('レシピ表'!AH$3/HLOOKUP('レシピ表'!AH$2,'原料毎栄養価表'!$F$2:$WJ$62,3,0)),"-")</f>
        <v>-</v>
      </c>
      <c r="AI56" s="27" t="str">
        <f>IF(HLOOKUP('レシピ表'!AI$2,'原料毎栄養価表'!$F$2:$WJ$62,ROW(),0)*('レシピ表'!AI$3/HLOOKUP('レシピ表'!AI$2,'原料毎栄養価表'!$F$2:$WJ$62,3,0))&lt;&gt;0, HLOOKUP('レシピ表'!AI$2,'原料毎栄養価表'!$F$2:$WJ$62,ROW(),0)*('レシピ表'!AI$3/HLOOKUP('レシピ表'!AI$2,'原料毎栄養価表'!$F$2:$WJ$62,3,0)),"-")</f>
        <v>-</v>
      </c>
      <c r="AJ56" s="27" t="str">
        <f>IF(HLOOKUP('レシピ表'!AJ$2,'原料毎栄養価表'!$F$2:$WJ$62,ROW(),0)*('レシピ表'!AJ$3/HLOOKUP('レシピ表'!AJ$2,'原料毎栄養価表'!$F$2:$WJ$62,3,0))&lt;&gt;0, HLOOKUP('レシピ表'!AJ$2,'原料毎栄養価表'!$F$2:$WJ$62,ROW(),0)*('レシピ表'!AJ$3/HLOOKUP('レシピ表'!AJ$2,'原料毎栄養価表'!$F$2:$WJ$62,3,0)),"-")</f>
        <v>-</v>
      </c>
      <c r="AK56" s="27" t="str">
        <f>IF(HLOOKUP('レシピ表'!AK$2,'原料毎栄養価表'!$F$2:$WJ$62,ROW(),0)*('レシピ表'!AK$3/HLOOKUP('レシピ表'!AK$2,'原料毎栄養価表'!$F$2:$WJ$62,3,0))&lt;&gt;0, HLOOKUP('レシピ表'!AK$2,'原料毎栄養価表'!$F$2:$WJ$62,ROW(),0)*('レシピ表'!AK$3/HLOOKUP('レシピ表'!AK$2,'原料毎栄養価表'!$F$2:$WJ$62,3,0)),"-")</f>
        <v>-</v>
      </c>
      <c r="AL56" s="27" t="str">
        <f>IF(HLOOKUP('レシピ表'!AL$2,'原料毎栄養価表'!$F$2:$WJ$62,ROW(),0)*('レシピ表'!AL$3/HLOOKUP('レシピ表'!AL$2,'原料毎栄養価表'!$F$2:$WJ$62,3,0))&lt;&gt;0, HLOOKUP('レシピ表'!AL$2,'原料毎栄養価表'!$F$2:$WJ$62,ROW(),0)*('レシピ表'!AL$3/HLOOKUP('レシピ表'!AL$2,'原料毎栄養価表'!$F$2:$WJ$62,3,0)),"-")</f>
        <v>-</v>
      </c>
      <c r="AM56" s="27" t="str">
        <f>IF(HLOOKUP('レシピ表'!AM$2,'原料毎栄養価表'!$F$2:$WJ$62,ROW(),0)*('レシピ表'!AM$3/HLOOKUP('レシピ表'!AM$2,'原料毎栄養価表'!$F$2:$WJ$62,3,0))&lt;&gt;0, HLOOKUP('レシピ表'!AM$2,'原料毎栄養価表'!$F$2:$WJ$62,ROW(),0)*('レシピ表'!AM$3/HLOOKUP('レシピ表'!AM$2,'原料毎栄養価表'!$F$2:$WJ$62,3,0)),"-")</f>
        <v>-</v>
      </c>
      <c r="AN56" s="27" t="str">
        <f>IF(HLOOKUP('レシピ表'!AN$2,'原料毎栄養価表'!$F$2:$WJ$62,ROW(),0)*('レシピ表'!AN$3/HLOOKUP('レシピ表'!AN$2,'原料毎栄養価表'!$F$2:$WJ$62,3,0))&lt;&gt;0, HLOOKUP('レシピ表'!AN$2,'原料毎栄養価表'!$F$2:$WJ$62,ROW(),0)*('レシピ表'!AN$3/HLOOKUP('レシピ表'!AN$2,'原料毎栄養価表'!$F$2:$WJ$62,3,0)),"-")</f>
        <v>-</v>
      </c>
      <c r="AO56" s="27" t="str">
        <f>IF(HLOOKUP('レシピ表'!AO$2,'原料毎栄養価表'!$F$2:$WJ$62,ROW(),0)*('レシピ表'!AO$3/HLOOKUP('レシピ表'!AO$2,'原料毎栄養価表'!$F$2:$WJ$62,3,0))&lt;&gt;0, HLOOKUP('レシピ表'!AO$2,'原料毎栄養価表'!$F$2:$WJ$62,ROW(),0)*('レシピ表'!AO$3/HLOOKUP('レシピ表'!AO$2,'原料毎栄養価表'!$F$2:$WJ$62,3,0)),"-")</f>
        <v>-</v>
      </c>
      <c r="AP56" s="27" t="str">
        <f>IF(HLOOKUP('レシピ表'!AP$2,'原料毎栄養価表'!$F$2:$WJ$62,ROW(),0)*('レシピ表'!AP$3/HLOOKUP('レシピ表'!AP$2,'原料毎栄養価表'!$F$2:$WJ$62,3,0))&lt;&gt;0, HLOOKUP('レシピ表'!AP$2,'原料毎栄養価表'!$F$2:$WJ$62,ROW(),0)*('レシピ表'!AP$3/HLOOKUP('レシピ表'!AP$2,'原料毎栄養価表'!$F$2:$WJ$62,3,0)),"-")</f>
        <v>-</v>
      </c>
      <c r="AQ56" s="27" t="str">
        <f>IF(HLOOKUP('レシピ表'!AQ$2,'原料毎栄養価表'!$F$2:$WJ$62,ROW(),0)*('レシピ表'!AQ$3/HLOOKUP('レシピ表'!AQ$2,'原料毎栄養価表'!$F$2:$WJ$62,3,0))&lt;&gt;0, HLOOKUP('レシピ表'!AQ$2,'原料毎栄養価表'!$F$2:$WJ$62,ROW(),0)*('レシピ表'!AQ$3/HLOOKUP('レシピ表'!AQ$2,'原料毎栄養価表'!$F$2:$WJ$62,3,0)),"-")</f>
        <v>-</v>
      </c>
      <c r="AR56" s="27" t="str">
        <f>IF(HLOOKUP('レシピ表'!AR$2,'原料毎栄養価表'!$F$2:$WJ$62,ROW(),0)*('レシピ表'!AR$3/HLOOKUP('レシピ表'!AR$2,'原料毎栄養価表'!$F$2:$WJ$62,3,0))&lt;&gt;0, HLOOKUP('レシピ表'!AR$2,'原料毎栄養価表'!$F$2:$WJ$62,ROW(),0)*('レシピ表'!AR$3/HLOOKUP('レシピ表'!AR$2,'原料毎栄養価表'!$F$2:$WJ$62,3,0)),"-")</f>
        <v>-</v>
      </c>
      <c r="AS56" s="27" t="str">
        <f>IF(HLOOKUP('レシピ表'!AS$2,'原料毎栄養価表'!$F$2:$WJ$62,ROW(),0)*('レシピ表'!AS$3/HLOOKUP('レシピ表'!AS$2,'原料毎栄養価表'!$F$2:$WJ$62,3,0))&lt;&gt;0, HLOOKUP('レシピ表'!AS$2,'原料毎栄養価表'!$F$2:$WJ$62,ROW(),0)*('レシピ表'!AS$3/HLOOKUP('レシピ表'!AS$2,'原料毎栄養価表'!$F$2:$WJ$62,3,0)),"-")</f>
        <v>-</v>
      </c>
      <c r="AT56" s="27" t="str">
        <f>IF(HLOOKUP('レシピ表'!AT$2,'原料毎栄養価表'!$F$2:$WJ$62,ROW(),0)*('レシピ表'!AT$3/HLOOKUP('レシピ表'!AT$2,'原料毎栄養価表'!$F$2:$WJ$62,3,0))&lt;&gt;0, HLOOKUP('レシピ表'!AT$2,'原料毎栄養価表'!$F$2:$WJ$62,ROW(),0)*('レシピ表'!AT$3/HLOOKUP('レシピ表'!AT$2,'原料毎栄養価表'!$F$2:$WJ$62,3,0)),"-")</f>
        <v>-</v>
      </c>
    </row>
    <row r="57" ht="13.5" customHeight="1">
      <c r="A57" s="1"/>
      <c r="B57" s="13" t="s">
        <v>213</v>
      </c>
      <c r="C57" s="13" t="s">
        <v>214</v>
      </c>
      <c r="D57" s="13" t="s">
        <v>215</v>
      </c>
      <c r="E57" s="13" t="s">
        <v>113</v>
      </c>
      <c r="F57" s="27">
        <f>SUM('レシピ表'!I57:ZP57)</f>
        <v>188.15</v>
      </c>
      <c r="G57" s="30">
        <v>100.0</v>
      </c>
      <c r="H57" s="31">
        <f>IFERROR('レシピ表'!$F57/HLOOKUP('レシピ表'!H$1,'必要栄養価表'!$F$4:$X$62,ROW()-1,0)*100,"-")</f>
        <v>125.4333333</v>
      </c>
      <c r="I57" s="27">
        <f>IF(HLOOKUP('レシピ表'!I$2,'原料毎栄養価表'!$F$2:$WJ$62,ROW(),0)*('レシピ表'!I$3/HLOOKUP('レシピ表'!I$2,'原料毎栄養価表'!$F$2:$WJ$62,3,0))&lt;&gt;0, HLOOKUP('レシピ表'!I$2,'原料毎栄養価表'!$F$2:$WJ$62,ROW(),0)*('レシピ表'!I$3/HLOOKUP('レシピ表'!I$2,'原料毎栄養価表'!$F$2:$WJ$62,3,0)),"-")</f>
        <v>6</v>
      </c>
      <c r="J57" s="27">
        <f>IF(HLOOKUP('レシピ表'!J$2,'原料毎栄養価表'!$F$2:$WJ$62,ROW(),0)*('レシピ表'!J$3/HLOOKUP('レシピ表'!J$2,'原料毎栄養価表'!$F$2:$WJ$62,3,0))&lt;&gt;0, HLOOKUP('レシピ表'!J$2,'原料毎栄養価表'!$F$2:$WJ$62,ROW(),0)*('レシピ表'!J$3/HLOOKUP('レシピ表'!J$2,'原料毎栄養価表'!$F$2:$WJ$62,3,0)),"-")</f>
        <v>42</v>
      </c>
      <c r="K57" s="27">
        <f>IF(HLOOKUP('レシピ表'!K$2,'原料毎栄養価表'!$F$2:$WJ$62,ROW(),0)*('レシピ表'!K$3/HLOOKUP('レシピ表'!K$2,'原料毎栄養価表'!$F$2:$WJ$62,3,0))&lt;&gt;0, HLOOKUP('レシピ表'!K$2,'原料毎栄養価表'!$F$2:$WJ$62,ROW(),0)*('レシピ表'!K$3/HLOOKUP('レシピ表'!K$2,'原料毎栄養価表'!$F$2:$WJ$62,3,0)),"-")</f>
        <v>140</v>
      </c>
      <c r="L57" s="27">
        <f>IF(HLOOKUP('レシピ表'!L$2,'原料毎栄養価表'!$F$2:$WJ$62,ROW(),0)*('レシピ表'!L$3/HLOOKUP('レシピ表'!L$2,'原料毎栄養価表'!$F$2:$WJ$62,3,0))&lt;&gt;0, HLOOKUP('レシピ表'!L$2,'原料毎栄養価表'!$F$2:$WJ$62,ROW(),0)*('レシピ表'!L$3/HLOOKUP('レシピ表'!L$2,'原料毎栄養価表'!$F$2:$WJ$62,3,0)),"-")</f>
        <v>0.09</v>
      </c>
      <c r="M57" s="27" t="str">
        <f>IF(HLOOKUP('レシピ表'!M$2,'原料毎栄養価表'!$F$2:$WJ$62,ROW(),0)*('レシピ表'!M$3/HLOOKUP('レシピ表'!M$2,'原料毎栄養価表'!$F$2:$WJ$62,3,0))&lt;&gt;0, HLOOKUP('レシピ表'!M$2,'原料毎栄養価表'!$F$2:$WJ$62,ROW(),0)*('レシピ表'!M$3/HLOOKUP('レシピ表'!M$2,'原料毎栄養価表'!$F$2:$WJ$62,3,0)),"-")</f>
        <v>-</v>
      </c>
      <c r="N57" s="27" t="str">
        <f>IF(HLOOKUP('レシピ表'!N$2,'原料毎栄養価表'!$F$2:$WJ$62,ROW(),0)*('レシピ表'!N$3/HLOOKUP('レシピ表'!N$2,'原料毎栄養価表'!$F$2:$WJ$62,3,0))&lt;&gt;0, HLOOKUP('レシピ表'!N$2,'原料毎栄養価表'!$F$2:$WJ$62,ROW(),0)*('レシピ表'!N$3/HLOOKUP('レシピ表'!N$2,'原料毎栄養価表'!$F$2:$WJ$62,3,0)),"-")</f>
        <v>-</v>
      </c>
      <c r="O57" s="27" t="str">
        <f>IF(HLOOKUP('レシピ表'!O$2,'原料毎栄養価表'!$F$2:$WJ$62,ROW(),0)*('レシピ表'!O$3/HLOOKUP('レシピ表'!O$2,'原料毎栄養価表'!$F$2:$WJ$62,3,0))&lt;&gt;0, HLOOKUP('レシピ表'!O$2,'原料毎栄養価表'!$F$2:$WJ$62,ROW(),0)*('レシピ表'!O$3/HLOOKUP('レシピ表'!O$2,'原料毎栄養価表'!$F$2:$WJ$62,3,0)),"-")</f>
        <v>-</v>
      </c>
      <c r="P57" s="27" t="str">
        <f>IF(HLOOKUP('レシピ表'!P$2,'原料毎栄養価表'!$F$2:$WJ$62,ROW(),0)*('レシピ表'!P$3/HLOOKUP('レシピ表'!P$2,'原料毎栄養価表'!$F$2:$WJ$62,3,0))&lt;&gt;0, HLOOKUP('レシピ表'!P$2,'原料毎栄養価表'!$F$2:$WJ$62,ROW(),0)*('レシピ表'!P$3/HLOOKUP('レシピ表'!P$2,'原料毎栄養価表'!$F$2:$WJ$62,3,0)),"-")</f>
        <v>-</v>
      </c>
      <c r="Q57" s="27">
        <f>IF(HLOOKUP('レシピ表'!Q$2,'原料毎栄養価表'!$F$2:$WJ$62,ROW(),0)*('レシピ表'!Q$3/HLOOKUP('レシピ表'!Q$2,'原料毎栄養価表'!$F$2:$WJ$62,3,0))&lt;&gt;0, HLOOKUP('レシピ表'!Q$2,'原料毎栄養価表'!$F$2:$WJ$62,ROW(),0)*('レシピ表'!Q$3/HLOOKUP('レシピ表'!Q$2,'原料毎栄養価表'!$F$2:$WJ$62,3,0)),"-")</f>
        <v>0.06</v>
      </c>
      <c r="R57" s="27" t="str">
        <f>IF(HLOOKUP('レシピ表'!R$2,'原料毎栄養価表'!$F$2:$WJ$62,ROW(),0)*('レシピ表'!R$3/HLOOKUP('レシピ表'!R$2,'原料毎栄養価表'!$F$2:$WJ$62,3,0))&lt;&gt;0, HLOOKUP('レシピ表'!R$2,'原料毎栄養価表'!$F$2:$WJ$62,ROW(),0)*('レシピ表'!R$3/HLOOKUP('レシピ表'!R$2,'原料毎栄養価表'!$F$2:$WJ$62,3,0)),"-")</f>
        <v>-</v>
      </c>
      <c r="S57" s="27" t="str">
        <f>IF(HLOOKUP('レシピ表'!S$2,'原料毎栄養価表'!$F$2:$WJ$62,ROW(),0)*('レシピ表'!S$3/HLOOKUP('レシピ表'!S$2,'原料毎栄養価表'!$F$2:$WJ$62,3,0))&lt;&gt;0, HLOOKUP('レシピ表'!S$2,'原料毎栄養価表'!$F$2:$WJ$62,ROW(),0)*('レシピ表'!S$3/HLOOKUP('レシピ表'!S$2,'原料毎栄養価表'!$F$2:$WJ$62,3,0)),"-")</f>
        <v>-</v>
      </c>
      <c r="T57" s="27" t="str">
        <f>IF(HLOOKUP('レシピ表'!T$2,'原料毎栄養価表'!$F$2:$WJ$62,ROW(),0)*('レシピ表'!T$3/HLOOKUP('レシピ表'!T$2,'原料毎栄養価表'!$F$2:$WJ$62,3,0))&lt;&gt;0, HLOOKUP('レシピ表'!T$2,'原料毎栄養価表'!$F$2:$WJ$62,ROW(),0)*('レシピ表'!T$3/HLOOKUP('レシピ表'!T$2,'原料毎栄養価表'!$F$2:$WJ$62,3,0)),"-")</f>
        <v>-</v>
      </c>
      <c r="U57" s="27" t="str">
        <f>IF(HLOOKUP('レシピ表'!U$2,'原料毎栄養価表'!$F$2:$WJ$62,ROW(),0)*('レシピ表'!U$3/HLOOKUP('レシピ表'!U$2,'原料毎栄養価表'!$F$2:$WJ$62,3,0))&lt;&gt;0, HLOOKUP('レシピ表'!U$2,'原料毎栄養価表'!$F$2:$WJ$62,ROW(),0)*('レシピ表'!U$3/HLOOKUP('レシピ表'!U$2,'原料毎栄養価表'!$F$2:$WJ$62,3,0)),"-")</f>
        <v>-</v>
      </c>
      <c r="V57" s="27" t="str">
        <f>IF(HLOOKUP('レシピ表'!V$2,'原料毎栄養価表'!$F$2:$WJ$62,ROW(),0)*('レシピ表'!V$3/HLOOKUP('レシピ表'!V$2,'原料毎栄養価表'!$F$2:$WJ$62,3,0))&lt;&gt;0, HLOOKUP('レシピ表'!V$2,'原料毎栄養価表'!$F$2:$WJ$62,ROW(),0)*('レシピ表'!V$3/HLOOKUP('レシピ表'!V$2,'原料毎栄養価表'!$F$2:$WJ$62,3,0)),"-")</f>
        <v>-</v>
      </c>
      <c r="W57" s="27" t="str">
        <f>IF(HLOOKUP('レシピ表'!W$2,'原料毎栄養価表'!$F$2:$WJ$62,ROW(),0)*('レシピ表'!W$3/HLOOKUP('レシピ表'!W$2,'原料毎栄養価表'!$F$2:$WJ$62,3,0))&lt;&gt;0, HLOOKUP('レシピ表'!W$2,'原料毎栄養価表'!$F$2:$WJ$62,ROW(),0)*('レシピ表'!W$3/HLOOKUP('レシピ表'!W$2,'原料毎栄養価表'!$F$2:$WJ$62,3,0)),"-")</f>
        <v>-</v>
      </c>
      <c r="X57" s="27" t="str">
        <f>IF(HLOOKUP('レシピ表'!X$2,'原料毎栄養価表'!$F$2:$WJ$62,ROW(),0)*('レシピ表'!X$3/HLOOKUP('レシピ表'!X$2,'原料毎栄養価表'!$F$2:$WJ$62,3,0))&lt;&gt;0, HLOOKUP('レシピ表'!X$2,'原料毎栄養価表'!$F$2:$WJ$62,ROW(),0)*('レシピ表'!X$3/HLOOKUP('レシピ表'!X$2,'原料毎栄養価表'!$F$2:$WJ$62,3,0)),"-")</f>
        <v>-</v>
      </c>
      <c r="Y57" s="27" t="str">
        <f>IF(HLOOKUP('レシピ表'!Y$2,'原料毎栄養価表'!$F$2:$WJ$62,ROW(),0)*('レシピ表'!Y$3/HLOOKUP('レシピ表'!Y$2,'原料毎栄養価表'!$F$2:$WJ$62,3,0))&lt;&gt;0, HLOOKUP('レシピ表'!Y$2,'原料毎栄養価表'!$F$2:$WJ$62,ROW(),0)*('レシピ表'!Y$3/HLOOKUP('レシピ表'!Y$2,'原料毎栄養価表'!$F$2:$WJ$62,3,0)),"-")</f>
        <v>-</v>
      </c>
      <c r="Z57" s="27" t="str">
        <f>IF(HLOOKUP('レシピ表'!Z$2,'原料毎栄養価表'!$F$2:$WJ$62,ROW(),0)*('レシピ表'!Z$3/HLOOKUP('レシピ表'!Z$2,'原料毎栄養価表'!$F$2:$WJ$62,3,0))&lt;&gt;0, HLOOKUP('レシピ表'!Z$2,'原料毎栄養価表'!$F$2:$WJ$62,ROW(),0)*('レシピ表'!Z$3/HLOOKUP('レシピ表'!Z$2,'原料毎栄養価表'!$F$2:$WJ$62,3,0)),"-")</f>
        <v>-</v>
      </c>
      <c r="AA57" s="27" t="str">
        <f>IF(HLOOKUP('レシピ表'!AA$2,'原料毎栄養価表'!$F$2:$WJ$62,ROW(),0)*('レシピ表'!AA$3/HLOOKUP('レシピ表'!AA$2,'原料毎栄養価表'!$F$2:$WJ$62,3,0))&lt;&gt;0, HLOOKUP('レシピ表'!AA$2,'原料毎栄養価表'!$F$2:$WJ$62,ROW(),0)*('レシピ表'!AA$3/HLOOKUP('レシピ表'!AA$2,'原料毎栄養価表'!$F$2:$WJ$62,3,0)),"-")</f>
        <v>-</v>
      </c>
      <c r="AB57" s="27" t="str">
        <f>IF(HLOOKUP('レシピ表'!AB$2,'原料毎栄養価表'!$F$2:$WJ$62,ROW(),0)*('レシピ表'!AB$3/HLOOKUP('レシピ表'!AB$2,'原料毎栄養価表'!$F$2:$WJ$62,3,0))&lt;&gt;0, HLOOKUP('レシピ表'!AB$2,'原料毎栄養価表'!$F$2:$WJ$62,ROW(),0)*('レシピ表'!AB$3/HLOOKUP('レシピ表'!AB$2,'原料毎栄養価表'!$F$2:$WJ$62,3,0)),"-")</f>
        <v>-</v>
      </c>
      <c r="AC57" s="27" t="str">
        <f>IF(HLOOKUP('レシピ表'!AC$2,'原料毎栄養価表'!$F$2:$WJ$62,ROW(),0)*('レシピ表'!AC$3/HLOOKUP('レシピ表'!AC$2,'原料毎栄養価表'!$F$2:$WJ$62,3,0))&lt;&gt;0, HLOOKUP('レシピ表'!AC$2,'原料毎栄養価表'!$F$2:$WJ$62,ROW(),0)*('レシピ表'!AC$3/HLOOKUP('レシピ表'!AC$2,'原料毎栄養価表'!$F$2:$WJ$62,3,0)),"-")</f>
        <v>-</v>
      </c>
      <c r="AD57" s="27" t="str">
        <f>IF(HLOOKUP('レシピ表'!AD$2,'原料毎栄養価表'!$F$2:$WJ$62,ROW(),0)*('レシピ表'!AD$3/HLOOKUP('レシピ表'!AD$2,'原料毎栄養価表'!$F$2:$WJ$62,3,0))&lt;&gt;0, HLOOKUP('レシピ表'!AD$2,'原料毎栄養価表'!$F$2:$WJ$62,ROW(),0)*('レシピ表'!AD$3/HLOOKUP('レシピ表'!AD$2,'原料毎栄養価表'!$F$2:$WJ$62,3,0)),"-")</f>
        <v>-</v>
      </c>
      <c r="AE57" s="27" t="str">
        <f>IF(HLOOKUP('レシピ表'!AE$2,'原料毎栄養価表'!$F$2:$WJ$62,ROW(),0)*('レシピ表'!AE$3/HLOOKUP('レシピ表'!AE$2,'原料毎栄養価表'!$F$2:$WJ$62,3,0))&lt;&gt;0, HLOOKUP('レシピ表'!AE$2,'原料毎栄養価表'!$F$2:$WJ$62,ROW(),0)*('レシピ表'!AE$3/HLOOKUP('レシピ表'!AE$2,'原料毎栄養価表'!$F$2:$WJ$62,3,0)),"-")</f>
        <v>-</v>
      </c>
      <c r="AF57" s="27" t="str">
        <f>IF(HLOOKUP('レシピ表'!AF$2,'原料毎栄養価表'!$F$2:$WJ$62,ROW(),0)*('レシピ表'!AF$3/HLOOKUP('レシピ表'!AF$2,'原料毎栄養価表'!$F$2:$WJ$62,3,0))&lt;&gt;0, HLOOKUP('レシピ表'!AF$2,'原料毎栄養価表'!$F$2:$WJ$62,ROW(),0)*('レシピ表'!AF$3/HLOOKUP('レシピ表'!AF$2,'原料毎栄養価表'!$F$2:$WJ$62,3,0)),"-")</f>
        <v>-</v>
      </c>
      <c r="AG57" s="27" t="str">
        <f>IF(HLOOKUP('レシピ表'!AG$2,'原料毎栄養価表'!$F$2:$WJ$62,ROW(),0)*('レシピ表'!AG$3/HLOOKUP('レシピ表'!AG$2,'原料毎栄養価表'!$F$2:$WJ$62,3,0))&lt;&gt;0, HLOOKUP('レシピ表'!AG$2,'原料毎栄養価表'!$F$2:$WJ$62,ROW(),0)*('レシピ表'!AG$3/HLOOKUP('レシピ表'!AG$2,'原料毎栄養価表'!$F$2:$WJ$62,3,0)),"-")</f>
        <v>-</v>
      </c>
      <c r="AH57" s="27" t="str">
        <f>IF(HLOOKUP('レシピ表'!AH$2,'原料毎栄養価表'!$F$2:$WJ$62,ROW(),0)*('レシピ表'!AH$3/HLOOKUP('レシピ表'!AH$2,'原料毎栄養価表'!$F$2:$WJ$62,3,0))&lt;&gt;0, HLOOKUP('レシピ表'!AH$2,'原料毎栄養価表'!$F$2:$WJ$62,ROW(),0)*('レシピ表'!AH$3/HLOOKUP('レシピ表'!AH$2,'原料毎栄養価表'!$F$2:$WJ$62,3,0)),"-")</f>
        <v>-</v>
      </c>
      <c r="AI57" s="27" t="str">
        <f>IF(HLOOKUP('レシピ表'!AI$2,'原料毎栄養価表'!$F$2:$WJ$62,ROW(),0)*('レシピ表'!AI$3/HLOOKUP('レシピ表'!AI$2,'原料毎栄養価表'!$F$2:$WJ$62,3,0))&lt;&gt;0, HLOOKUP('レシピ表'!AI$2,'原料毎栄養価表'!$F$2:$WJ$62,ROW(),0)*('レシピ表'!AI$3/HLOOKUP('レシピ表'!AI$2,'原料毎栄養価表'!$F$2:$WJ$62,3,0)),"-")</f>
        <v>-</v>
      </c>
      <c r="AJ57" s="27" t="str">
        <f>IF(HLOOKUP('レシピ表'!AJ$2,'原料毎栄養価表'!$F$2:$WJ$62,ROW(),0)*('レシピ表'!AJ$3/HLOOKUP('レシピ表'!AJ$2,'原料毎栄養価表'!$F$2:$WJ$62,3,0))&lt;&gt;0, HLOOKUP('レシピ表'!AJ$2,'原料毎栄養価表'!$F$2:$WJ$62,ROW(),0)*('レシピ表'!AJ$3/HLOOKUP('レシピ表'!AJ$2,'原料毎栄養価表'!$F$2:$WJ$62,3,0)),"-")</f>
        <v>-</v>
      </c>
      <c r="AK57" s="27" t="str">
        <f>IF(HLOOKUP('レシピ表'!AK$2,'原料毎栄養価表'!$F$2:$WJ$62,ROW(),0)*('レシピ表'!AK$3/HLOOKUP('レシピ表'!AK$2,'原料毎栄養価表'!$F$2:$WJ$62,3,0))&lt;&gt;0, HLOOKUP('レシピ表'!AK$2,'原料毎栄養価表'!$F$2:$WJ$62,ROW(),0)*('レシピ表'!AK$3/HLOOKUP('レシピ表'!AK$2,'原料毎栄養価表'!$F$2:$WJ$62,3,0)),"-")</f>
        <v>-</v>
      </c>
      <c r="AL57" s="27" t="str">
        <f>IF(HLOOKUP('レシピ表'!AL$2,'原料毎栄養価表'!$F$2:$WJ$62,ROW(),0)*('レシピ表'!AL$3/HLOOKUP('レシピ表'!AL$2,'原料毎栄養価表'!$F$2:$WJ$62,3,0))&lt;&gt;0, HLOOKUP('レシピ表'!AL$2,'原料毎栄養価表'!$F$2:$WJ$62,ROW(),0)*('レシピ表'!AL$3/HLOOKUP('レシピ表'!AL$2,'原料毎栄養価表'!$F$2:$WJ$62,3,0)),"-")</f>
        <v>-</v>
      </c>
      <c r="AM57" s="27" t="str">
        <f>IF(HLOOKUP('レシピ表'!AM$2,'原料毎栄養価表'!$F$2:$WJ$62,ROW(),0)*('レシピ表'!AM$3/HLOOKUP('レシピ表'!AM$2,'原料毎栄養価表'!$F$2:$WJ$62,3,0))&lt;&gt;0, HLOOKUP('レシピ表'!AM$2,'原料毎栄養価表'!$F$2:$WJ$62,ROW(),0)*('レシピ表'!AM$3/HLOOKUP('レシピ表'!AM$2,'原料毎栄養価表'!$F$2:$WJ$62,3,0)),"-")</f>
        <v>-</v>
      </c>
      <c r="AN57" s="27" t="str">
        <f>IF(HLOOKUP('レシピ表'!AN$2,'原料毎栄養価表'!$F$2:$WJ$62,ROW(),0)*('レシピ表'!AN$3/HLOOKUP('レシピ表'!AN$2,'原料毎栄養価表'!$F$2:$WJ$62,3,0))&lt;&gt;0, HLOOKUP('レシピ表'!AN$2,'原料毎栄養価表'!$F$2:$WJ$62,ROW(),0)*('レシピ表'!AN$3/HLOOKUP('レシピ表'!AN$2,'原料毎栄養価表'!$F$2:$WJ$62,3,0)),"-")</f>
        <v>-</v>
      </c>
      <c r="AO57" s="27" t="str">
        <f>IF(HLOOKUP('レシピ表'!AO$2,'原料毎栄養価表'!$F$2:$WJ$62,ROW(),0)*('レシピ表'!AO$3/HLOOKUP('レシピ表'!AO$2,'原料毎栄養価表'!$F$2:$WJ$62,3,0))&lt;&gt;0, HLOOKUP('レシピ表'!AO$2,'原料毎栄養価表'!$F$2:$WJ$62,ROW(),0)*('レシピ表'!AO$3/HLOOKUP('レシピ表'!AO$2,'原料毎栄養価表'!$F$2:$WJ$62,3,0)),"-")</f>
        <v>-</v>
      </c>
      <c r="AP57" s="27" t="str">
        <f>IF(HLOOKUP('レシピ表'!AP$2,'原料毎栄養価表'!$F$2:$WJ$62,ROW(),0)*('レシピ表'!AP$3/HLOOKUP('レシピ表'!AP$2,'原料毎栄養価表'!$F$2:$WJ$62,3,0))&lt;&gt;0, HLOOKUP('レシピ表'!AP$2,'原料毎栄養価表'!$F$2:$WJ$62,ROW(),0)*('レシピ表'!AP$3/HLOOKUP('レシピ表'!AP$2,'原料毎栄養価表'!$F$2:$WJ$62,3,0)),"-")</f>
        <v>-</v>
      </c>
      <c r="AQ57" s="27" t="str">
        <f>IF(HLOOKUP('レシピ表'!AQ$2,'原料毎栄養価表'!$F$2:$WJ$62,ROW(),0)*('レシピ表'!AQ$3/HLOOKUP('レシピ表'!AQ$2,'原料毎栄養価表'!$F$2:$WJ$62,3,0))&lt;&gt;0, HLOOKUP('レシピ表'!AQ$2,'原料毎栄養価表'!$F$2:$WJ$62,ROW(),0)*('レシピ表'!AQ$3/HLOOKUP('レシピ表'!AQ$2,'原料毎栄養価表'!$F$2:$WJ$62,3,0)),"-")</f>
        <v>-</v>
      </c>
      <c r="AR57" s="27" t="str">
        <f>IF(HLOOKUP('レシピ表'!AR$2,'原料毎栄養価表'!$F$2:$WJ$62,ROW(),0)*('レシピ表'!AR$3/HLOOKUP('レシピ表'!AR$2,'原料毎栄養価表'!$F$2:$WJ$62,3,0))&lt;&gt;0, HLOOKUP('レシピ表'!AR$2,'原料毎栄養価表'!$F$2:$WJ$62,ROW(),0)*('レシピ表'!AR$3/HLOOKUP('レシピ表'!AR$2,'原料毎栄養価表'!$F$2:$WJ$62,3,0)),"-")</f>
        <v>-</v>
      </c>
      <c r="AS57" s="27" t="str">
        <f>IF(HLOOKUP('レシピ表'!AS$2,'原料毎栄養価表'!$F$2:$WJ$62,ROW(),0)*('レシピ表'!AS$3/HLOOKUP('レシピ表'!AS$2,'原料毎栄養価表'!$F$2:$WJ$62,3,0))&lt;&gt;0, HLOOKUP('レシピ表'!AS$2,'原料毎栄養価表'!$F$2:$WJ$62,ROW(),0)*('レシピ表'!AS$3/HLOOKUP('レシピ表'!AS$2,'原料毎栄養価表'!$F$2:$WJ$62,3,0)),"-")</f>
        <v>-</v>
      </c>
      <c r="AT57" s="27" t="str">
        <f>IF(HLOOKUP('レシピ表'!AT$2,'原料毎栄養価表'!$F$2:$WJ$62,ROW(),0)*('レシピ表'!AT$3/HLOOKUP('レシピ表'!AT$2,'原料毎栄養価表'!$F$2:$WJ$62,3,0))&lt;&gt;0, HLOOKUP('レシピ表'!AT$2,'原料毎栄養価表'!$F$2:$WJ$62,ROW(),0)*('レシピ表'!AT$3/HLOOKUP('レシピ表'!AT$2,'原料毎栄養価表'!$F$2:$WJ$62,3,0)),"-")</f>
        <v>-</v>
      </c>
    </row>
    <row r="58" ht="13.5" customHeight="1">
      <c r="A58" s="1"/>
      <c r="B58" s="16" t="s">
        <v>216</v>
      </c>
      <c r="C58" s="16"/>
      <c r="D58" s="16" t="s">
        <v>217</v>
      </c>
      <c r="E58" s="16" t="s">
        <v>103</v>
      </c>
      <c r="F58" s="27">
        <f>SUM('レシピ表'!I58:ZP58)</f>
        <v>590</v>
      </c>
      <c r="G58" s="30">
        <v>100.0</v>
      </c>
      <c r="H58" s="31">
        <f>IFERROR('レシピ表'!$F58/HLOOKUP('レシピ表'!H$1,'必要栄養価表'!$F$4:$X$62,ROW()-1,0)*100,"-")</f>
        <v>118</v>
      </c>
      <c r="I58" s="27" t="str">
        <f>IF(HLOOKUP('レシピ表'!I$2,'原料毎栄養価表'!$F$2:$WJ$62,ROW(),0)*('レシピ表'!I$3/HLOOKUP('レシピ表'!I$2,'原料毎栄養価表'!$F$2:$WJ$62,3,0))&lt;&gt;0, HLOOKUP('レシピ表'!I$2,'原料毎栄養価表'!$F$2:$WJ$62,ROW(),0)*('レシピ表'!I$3/HLOOKUP('レシピ表'!I$2,'原料毎栄養価表'!$F$2:$WJ$62,3,0)),"-")</f>
        <v>-</v>
      </c>
      <c r="J58" s="27">
        <f>IF(HLOOKUP('レシピ表'!J$2,'原料毎栄養価表'!$F$2:$WJ$62,ROW(),0)*('レシピ表'!J$3/HLOOKUP('レシピ表'!J$2,'原料毎栄養価表'!$F$2:$WJ$62,3,0))&lt;&gt;0, HLOOKUP('レシピ表'!J$2,'原料毎栄養価表'!$F$2:$WJ$62,ROW(),0)*('レシピ表'!J$3/HLOOKUP('レシピ表'!J$2,'原料毎栄養価表'!$F$2:$WJ$62,3,0)),"-")</f>
        <v>190</v>
      </c>
      <c r="K58" s="27" t="str">
        <f>IF(HLOOKUP('レシピ表'!K$2,'原料毎栄養価表'!$F$2:$WJ$62,ROW(),0)*('レシピ表'!K$3/HLOOKUP('レシピ表'!K$2,'原料毎栄養価表'!$F$2:$WJ$62,3,0))&lt;&gt;0, HLOOKUP('レシピ表'!K$2,'原料毎栄養価表'!$F$2:$WJ$62,ROW(),0)*('レシピ表'!K$3/HLOOKUP('レシピ表'!K$2,'原料毎栄養価表'!$F$2:$WJ$62,3,0)),"-")</f>
        <v>-</v>
      </c>
      <c r="L58" s="27" t="str">
        <f>IF(HLOOKUP('レシピ表'!L$2,'原料毎栄養価表'!$F$2:$WJ$62,ROW(),0)*('レシピ表'!L$3/HLOOKUP('レシピ表'!L$2,'原料毎栄養価表'!$F$2:$WJ$62,3,0))&lt;&gt;0, HLOOKUP('レシピ表'!L$2,'原料毎栄養価表'!$F$2:$WJ$62,ROW(),0)*('レシピ表'!L$3/HLOOKUP('レシピ表'!L$2,'原料毎栄養価表'!$F$2:$WJ$62,3,0)),"-")</f>
        <v>-</v>
      </c>
      <c r="M58" s="27" t="str">
        <f>IF(HLOOKUP('レシピ表'!M$2,'原料毎栄養価表'!$F$2:$WJ$62,ROW(),0)*('レシピ表'!M$3/HLOOKUP('レシピ表'!M$2,'原料毎栄養価表'!$F$2:$WJ$62,3,0))&lt;&gt;0, HLOOKUP('レシピ表'!M$2,'原料毎栄養価表'!$F$2:$WJ$62,ROW(),0)*('レシピ表'!M$3/HLOOKUP('レシピ表'!M$2,'原料毎栄養価表'!$F$2:$WJ$62,3,0)),"-")</f>
        <v>-</v>
      </c>
      <c r="N58" s="27" t="str">
        <f>IF(HLOOKUP('レシピ表'!N$2,'原料毎栄養価表'!$F$2:$WJ$62,ROW(),0)*('レシピ表'!N$3/HLOOKUP('レシピ表'!N$2,'原料毎栄養価表'!$F$2:$WJ$62,3,0))&lt;&gt;0, HLOOKUP('レシピ表'!N$2,'原料毎栄養価表'!$F$2:$WJ$62,ROW(),0)*('レシピ表'!N$3/HLOOKUP('レシピ表'!N$2,'原料毎栄養価表'!$F$2:$WJ$62,3,0)),"-")</f>
        <v>-</v>
      </c>
      <c r="O58" s="27" t="str">
        <f>IF(HLOOKUP('レシピ表'!O$2,'原料毎栄養価表'!$F$2:$WJ$62,ROW(),0)*('レシピ表'!O$3/HLOOKUP('レシピ表'!O$2,'原料毎栄養価表'!$F$2:$WJ$62,3,0))&lt;&gt;0, HLOOKUP('レシピ表'!O$2,'原料毎栄養価表'!$F$2:$WJ$62,ROW(),0)*('レシピ表'!O$3/HLOOKUP('レシピ表'!O$2,'原料毎栄養価表'!$F$2:$WJ$62,3,0)),"-")</f>
        <v>-</v>
      </c>
      <c r="P58" s="27" t="str">
        <f>IF(HLOOKUP('レシピ表'!P$2,'原料毎栄養価表'!$F$2:$WJ$62,ROW(),0)*('レシピ表'!P$3/HLOOKUP('レシピ表'!P$2,'原料毎栄養価表'!$F$2:$WJ$62,3,0))&lt;&gt;0, HLOOKUP('レシピ表'!P$2,'原料毎栄養価表'!$F$2:$WJ$62,ROW(),0)*('レシピ表'!P$3/HLOOKUP('レシピ表'!P$2,'原料毎栄養価表'!$F$2:$WJ$62,3,0)),"-")</f>
        <v>-</v>
      </c>
      <c r="Q58" s="27" t="str">
        <f>IF(HLOOKUP('レシピ表'!Q$2,'原料毎栄養価表'!$F$2:$WJ$62,ROW(),0)*('レシピ表'!Q$3/HLOOKUP('レシピ表'!Q$2,'原料毎栄養価表'!$F$2:$WJ$62,3,0))&lt;&gt;0, HLOOKUP('レシピ表'!Q$2,'原料毎栄養価表'!$F$2:$WJ$62,ROW(),0)*('レシピ表'!Q$3/HLOOKUP('レシピ表'!Q$2,'原料毎栄養価表'!$F$2:$WJ$62,3,0)),"-")</f>
        <v>-</v>
      </c>
      <c r="R58" s="27" t="str">
        <f>IF(HLOOKUP('レシピ表'!R$2,'原料毎栄養価表'!$F$2:$WJ$62,ROW(),0)*('レシピ表'!R$3/HLOOKUP('レシピ表'!R$2,'原料毎栄養価表'!$F$2:$WJ$62,3,0))&lt;&gt;0, HLOOKUP('レシピ表'!R$2,'原料毎栄養価表'!$F$2:$WJ$62,ROW(),0)*('レシピ表'!R$3/HLOOKUP('レシピ表'!R$2,'原料毎栄養価表'!$F$2:$WJ$62,3,0)),"-")</f>
        <v>-</v>
      </c>
      <c r="S58" s="27" t="str">
        <f>IF(HLOOKUP('レシピ表'!S$2,'原料毎栄養価表'!$F$2:$WJ$62,ROW(),0)*('レシピ表'!S$3/HLOOKUP('レシピ表'!S$2,'原料毎栄養価表'!$F$2:$WJ$62,3,0))&lt;&gt;0, HLOOKUP('レシピ表'!S$2,'原料毎栄養価表'!$F$2:$WJ$62,ROW(),0)*('レシピ表'!S$3/HLOOKUP('レシピ表'!S$2,'原料毎栄養価表'!$F$2:$WJ$62,3,0)),"-")</f>
        <v>-</v>
      </c>
      <c r="T58" s="27" t="str">
        <f>IF(HLOOKUP('レシピ表'!T$2,'原料毎栄養価表'!$F$2:$WJ$62,ROW(),0)*('レシピ表'!T$3/HLOOKUP('レシピ表'!T$2,'原料毎栄養価表'!$F$2:$WJ$62,3,0))&lt;&gt;0, HLOOKUP('レシピ表'!T$2,'原料毎栄養価表'!$F$2:$WJ$62,ROW(),0)*('レシピ表'!T$3/HLOOKUP('レシピ表'!T$2,'原料毎栄養価表'!$F$2:$WJ$62,3,0)),"-")</f>
        <v>-</v>
      </c>
      <c r="U58" s="27" t="str">
        <f>IF(HLOOKUP('レシピ表'!U$2,'原料毎栄養価表'!$F$2:$WJ$62,ROW(),0)*('レシピ表'!U$3/HLOOKUP('レシピ表'!U$2,'原料毎栄養価表'!$F$2:$WJ$62,3,0))&lt;&gt;0, HLOOKUP('レシピ表'!U$2,'原料毎栄養価表'!$F$2:$WJ$62,ROW(),0)*('レシピ表'!U$3/HLOOKUP('レシピ表'!U$2,'原料毎栄養価表'!$F$2:$WJ$62,3,0)),"-")</f>
        <v>-</v>
      </c>
      <c r="V58" s="27" t="str">
        <f>IF(HLOOKUP('レシピ表'!V$2,'原料毎栄養価表'!$F$2:$WJ$62,ROW(),0)*('レシピ表'!V$3/HLOOKUP('レシピ表'!V$2,'原料毎栄養価表'!$F$2:$WJ$62,3,0))&lt;&gt;0, HLOOKUP('レシピ表'!V$2,'原料毎栄養価表'!$F$2:$WJ$62,ROW(),0)*('レシピ表'!V$3/HLOOKUP('レシピ表'!V$2,'原料毎栄養価表'!$F$2:$WJ$62,3,0)),"-")</f>
        <v>-</v>
      </c>
      <c r="W58" s="27" t="str">
        <f>IF(HLOOKUP('レシピ表'!W$2,'原料毎栄養価表'!$F$2:$WJ$62,ROW(),0)*('レシピ表'!W$3/HLOOKUP('レシピ表'!W$2,'原料毎栄養価表'!$F$2:$WJ$62,3,0))&lt;&gt;0, HLOOKUP('レシピ表'!W$2,'原料毎栄養価表'!$F$2:$WJ$62,ROW(),0)*('レシピ表'!W$3/HLOOKUP('レシピ表'!W$2,'原料毎栄養価表'!$F$2:$WJ$62,3,0)),"-")</f>
        <v>-</v>
      </c>
      <c r="X58" s="27">
        <f>IF(HLOOKUP('レシピ表'!X$2,'原料毎栄養価表'!$F$2:$WJ$62,ROW(),0)*('レシピ表'!X$3/HLOOKUP('レシピ表'!X$2,'原料毎栄養価表'!$F$2:$WJ$62,3,0))&lt;&gt;0, HLOOKUP('レシピ表'!X$2,'原料毎栄養価表'!$F$2:$WJ$62,ROW(),0)*('レシピ表'!X$3/HLOOKUP('レシピ表'!X$2,'原料毎栄養価表'!$F$2:$WJ$62,3,0)),"-")</f>
        <v>400</v>
      </c>
      <c r="Y58" s="27" t="str">
        <f>IF(HLOOKUP('レシピ表'!Y$2,'原料毎栄養価表'!$F$2:$WJ$62,ROW(),0)*('レシピ表'!Y$3/HLOOKUP('レシピ表'!Y$2,'原料毎栄養価表'!$F$2:$WJ$62,3,0))&lt;&gt;0, HLOOKUP('レシピ表'!Y$2,'原料毎栄養価表'!$F$2:$WJ$62,ROW(),0)*('レシピ表'!Y$3/HLOOKUP('レシピ表'!Y$2,'原料毎栄養価表'!$F$2:$WJ$62,3,0)),"-")</f>
        <v>-</v>
      </c>
      <c r="Z58" s="27" t="str">
        <f>IF(HLOOKUP('レシピ表'!Z$2,'原料毎栄養価表'!$F$2:$WJ$62,ROW(),0)*('レシピ表'!Z$3/HLOOKUP('レシピ表'!Z$2,'原料毎栄養価表'!$F$2:$WJ$62,3,0))&lt;&gt;0, HLOOKUP('レシピ表'!Z$2,'原料毎栄養価表'!$F$2:$WJ$62,ROW(),0)*('レシピ表'!Z$3/HLOOKUP('レシピ表'!Z$2,'原料毎栄養価表'!$F$2:$WJ$62,3,0)),"-")</f>
        <v>-</v>
      </c>
      <c r="AA58" s="27" t="str">
        <f>IF(HLOOKUP('レシピ表'!AA$2,'原料毎栄養価表'!$F$2:$WJ$62,ROW(),0)*('レシピ表'!AA$3/HLOOKUP('レシピ表'!AA$2,'原料毎栄養価表'!$F$2:$WJ$62,3,0))&lt;&gt;0, HLOOKUP('レシピ表'!AA$2,'原料毎栄養価表'!$F$2:$WJ$62,ROW(),0)*('レシピ表'!AA$3/HLOOKUP('レシピ表'!AA$2,'原料毎栄養価表'!$F$2:$WJ$62,3,0)),"-")</f>
        <v>-</v>
      </c>
      <c r="AB58" s="27" t="str">
        <f>IF(HLOOKUP('レシピ表'!AB$2,'原料毎栄養価表'!$F$2:$WJ$62,ROW(),0)*('レシピ表'!AB$3/HLOOKUP('レシピ表'!AB$2,'原料毎栄養価表'!$F$2:$WJ$62,3,0))&lt;&gt;0, HLOOKUP('レシピ表'!AB$2,'原料毎栄養価表'!$F$2:$WJ$62,ROW(),0)*('レシピ表'!AB$3/HLOOKUP('レシピ表'!AB$2,'原料毎栄養価表'!$F$2:$WJ$62,3,0)),"-")</f>
        <v>-</v>
      </c>
      <c r="AC58" s="27" t="str">
        <f>IF(HLOOKUP('レシピ表'!AC$2,'原料毎栄養価表'!$F$2:$WJ$62,ROW(),0)*('レシピ表'!AC$3/HLOOKUP('レシピ表'!AC$2,'原料毎栄養価表'!$F$2:$WJ$62,3,0))&lt;&gt;0, HLOOKUP('レシピ表'!AC$2,'原料毎栄養価表'!$F$2:$WJ$62,ROW(),0)*('レシピ表'!AC$3/HLOOKUP('レシピ表'!AC$2,'原料毎栄養価表'!$F$2:$WJ$62,3,0)),"-")</f>
        <v>-</v>
      </c>
      <c r="AD58" s="27" t="str">
        <f>IF(HLOOKUP('レシピ表'!AD$2,'原料毎栄養価表'!$F$2:$WJ$62,ROW(),0)*('レシピ表'!AD$3/HLOOKUP('レシピ表'!AD$2,'原料毎栄養価表'!$F$2:$WJ$62,3,0))&lt;&gt;0, HLOOKUP('レシピ表'!AD$2,'原料毎栄養価表'!$F$2:$WJ$62,ROW(),0)*('レシピ表'!AD$3/HLOOKUP('レシピ表'!AD$2,'原料毎栄養価表'!$F$2:$WJ$62,3,0)),"-")</f>
        <v>-</v>
      </c>
      <c r="AE58" s="27" t="str">
        <f>IF(HLOOKUP('レシピ表'!AE$2,'原料毎栄養価表'!$F$2:$WJ$62,ROW(),0)*('レシピ表'!AE$3/HLOOKUP('レシピ表'!AE$2,'原料毎栄養価表'!$F$2:$WJ$62,3,0))&lt;&gt;0, HLOOKUP('レシピ表'!AE$2,'原料毎栄養価表'!$F$2:$WJ$62,ROW(),0)*('レシピ表'!AE$3/HLOOKUP('レシピ表'!AE$2,'原料毎栄養価表'!$F$2:$WJ$62,3,0)),"-")</f>
        <v>-</v>
      </c>
      <c r="AF58" s="27" t="str">
        <f>IF(HLOOKUP('レシピ表'!AF$2,'原料毎栄養価表'!$F$2:$WJ$62,ROW(),0)*('レシピ表'!AF$3/HLOOKUP('レシピ表'!AF$2,'原料毎栄養価表'!$F$2:$WJ$62,3,0))&lt;&gt;0, HLOOKUP('レシピ表'!AF$2,'原料毎栄養価表'!$F$2:$WJ$62,ROW(),0)*('レシピ表'!AF$3/HLOOKUP('レシピ表'!AF$2,'原料毎栄養価表'!$F$2:$WJ$62,3,0)),"-")</f>
        <v>-</v>
      </c>
      <c r="AG58" s="27" t="str">
        <f>IF(HLOOKUP('レシピ表'!AG$2,'原料毎栄養価表'!$F$2:$WJ$62,ROW(),0)*('レシピ表'!AG$3/HLOOKUP('レシピ表'!AG$2,'原料毎栄養価表'!$F$2:$WJ$62,3,0))&lt;&gt;0, HLOOKUP('レシピ表'!AG$2,'原料毎栄養価表'!$F$2:$WJ$62,ROW(),0)*('レシピ表'!AG$3/HLOOKUP('レシピ表'!AG$2,'原料毎栄養価表'!$F$2:$WJ$62,3,0)),"-")</f>
        <v>-</v>
      </c>
      <c r="AH58" s="27" t="str">
        <f>IF(HLOOKUP('レシピ表'!AH$2,'原料毎栄養価表'!$F$2:$WJ$62,ROW(),0)*('レシピ表'!AH$3/HLOOKUP('レシピ表'!AH$2,'原料毎栄養価表'!$F$2:$WJ$62,3,0))&lt;&gt;0, HLOOKUP('レシピ表'!AH$2,'原料毎栄養価表'!$F$2:$WJ$62,ROW(),0)*('レシピ表'!AH$3/HLOOKUP('レシピ表'!AH$2,'原料毎栄養価表'!$F$2:$WJ$62,3,0)),"-")</f>
        <v>-</v>
      </c>
      <c r="AI58" s="27" t="str">
        <f>IF(HLOOKUP('レシピ表'!AI$2,'原料毎栄養価表'!$F$2:$WJ$62,ROW(),0)*('レシピ表'!AI$3/HLOOKUP('レシピ表'!AI$2,'原料毎栄養価表'!$F$2:$WJ$62,3,0))&lt;&gt;0, HLOOKUP('レシピ表'!AI$2,'原料毎栄養価表'!$F$2:$WJ$62,ROW(),0)*('レシピ表'!AI$3/HLOOKUP('レシピ表'!AI$2,'原料毎栄養価表'!$F$2:$WJ$62,3,0)),"-")</f>
        <v>-</v>
      </c>
      <c r="AJ58" s="27" t="str">
        <f>IF(HLOOKUP('レシピ表'!AJ$2,'原料毎栄養価表'!$F$2:$WJ$62,ROW(),0)*('レシピ表'!AJ$3/HLOOKUP('レシピ表'!AJ$2,'原料毎栄養価表'!$F$2:$WJ$62,3,0))&lt;&gt;0, HLOOKUP('レシピ表'!AJ$2,'原料毎栄養価表'!$F$2:$WJ$62,ROW(),0)*('レシピ表'!AJ$3/HLOOKUP('レシピ表'!AJ$2,'原料毎栄養価表'!$F$2:$WJ$62,3,0)),"-")</f>
        <v>-</v>
      </c>
      <c r="AK58" s="27" t="str">
        <f>IF(HLOOKUP('レシピ表'!AK$2,'原料毎栄養価表'!$F$2:$WJ$62,ROW(),0)*('レシピ表'!AK$3/HLOOKUP('レシピ表'!AK$2,'原料毎栄養価表'!$F$2:$WJ$62,3,0))&lt;&gt;0, HLOOKUP('レシピ表'!AK$2,'原料毎栄養価表'!$F$2:$WJ$62,ROW(),0)*('レシピ表'!AK$3/HLOOKUP('レシピ表'!AK$2,'原料毎栄養価表'!$F$2:$WJ$62,3,0)),"-")</f>
        <v>-</v>
      </c>
      <c r="AL58" s="27" t="str">
        <f>IF(HLOOKUP('レシピ表'!AL$2,'原料毎栄養価表'!$F$2:$WJ$62,ROW(),0)*('レシピ表'!AL$3/HLOOKUP('レシピ表'!AL$2,'原料毎栄養価表'!$F$2:$WJ$62,3,0))&lt;&gt;0, HLOOKUP('レシピ表'!AL$2,'原料毎栄養価表'!$F$2:$WJ$62,ROW(),0)*('レシピ表'!AL$3/HLOOKUP('レシピ表'!AL$2,'原料毎栄養価表'!$F$2:$WJ$62,3,0)),"-")</f>
        <v>-</v>
      </c>
      <c r="AM58" s="27" t="str">
        <f>IF(HLOOKUP('レシピ表'!AM$2,'原料毎栄養価表'!$F$2:$WJ$62,ROW(),0)*('レシピ表'!AM$3/HLOOKUP('レシピ表'!AM$2,'原料毎栄養価表'!$F$2:$WJ$62,3,0))&lt;&gt;0, HLOOKUP('レシピ表'!AM$2,'原料毎栄養価表'!$F$2:$WJ$62,ROW(),0)*('レシピ表'!AM$3/HLOOKUP('レシピ表'!AM$2,'原料毎栄養価表'!$F$2:$WJ$62,3,0)),"-")</f>
        <v>-</v>
      </c>
      <c r="AN58" s="27" t="str">
        <f>IF(HLOOKUP('レシピ表'!AN$2,'原料毎栄養価表'!$F$2:$WJ$62,ROW(),0)*('レシピ表'!AN$3/HLOOKUP('レシピ表'!AN$2,'原料毎栄養価表'!$F$2:$WJ$62,3,0))&lt;&gt;0, HLOOKUP('レシピ表'!AN$2,'原料毎栄養価表'!$F$2:$WJ$62,ROW(),0)*('レシピ表'!AN$3/HLOOKUP('レシピ表'!AN$2,'原料毎栄養価表'!$F$2:$WJ$62,3,0)),"-")</f>
        <v>-</v>
      </c>
      <c r="AO58" s="27" t="str">
        <f>IF(HLOOKUP('レシピ表'!AO$2,'原料毎栄養価表'!$F$2:$WJ$62,ROW(),0)*('レシピ表'!AO$3/HLOOKUP('レシピ表'!AO$2,'原料毎栄養価表'!$F$2:$WJ$62,3,0))&lt;&gt;0, HLOOKUP('レシピ表'!AO$2,'原料毎栄養価表'!$F$2:$WJ$62,ROW(),0)*('レシピ表'!AO$3/HLOOKUP('レシピ表'!AO$2,'原料毎栄養価表'!$F$2:$WJ$62,3,0)),"-")</f>
        <v>-</v>
      </c>
      <c r="AP58" s="27" t="str">
        <f>IF(HLOOKUP('レシピ表'!AP$2,'原料毎栄養価表'!$F$2:$WJ$62,ROW(),0)*('レシピ表'!AP$3/HLOOKUP('レシピ表'!AP$2,'原料毎栄養価表'!$F$2:$WJ$62,3,0))&lt;&gt;0, HLOOKUP('レシピ表'!AP$2,'原料毎栄養価表'!$F$2:$WJ$62,ROW(),0)*('レシピ表'!AP$3/HLOOKUP('レシピ表'!AP$2,'原料毎栄養価表'!$F$2:$WJ$62,3,0)),"-")</f>
        <v>-</v>
      </c>
      <c r="AQ58" s="27" t="str">
        <f>IF(HLOOKUP('レシピ表'!AQ$2,'原料毎栄養価表'!$F$2:$WJ$62,ROW(),0)*('レシピ表'!AQ$3/HLOOKUP('レシピ表'!AQ$2,'原料毎栄養価表'!$F$2:$WJ$62,3,0))&lt;&gt;0, HLOOKUP('レシピ表'!AQ$2,'原料毎栄養価表'!$F$2:$WJ$62,ROW(),0)*('レシピ表'!AQ$3/HLOOKUP('レシピ表'!AQ$2,'原料毎栄養価表'!$F$2:$WJ$62,3,0)),"-")</f>
        <v>-</v>
      </c>
      <c r="AR58" s="27" t="str">
        <f>IF(HLOOKUP('レシピ表'!AR$2,'原料毎栄養価表'!$F$2:$WJ$62,ROW(),0)*('レシピ表'!AR$3/HLOOKUP('レシピ表'!AR$2,'原料毎栄養価表'!$F$2:$WJ$62,3,0))&lt;&gt;0, HLOOKUP('レシピ表'!AR$2,'原料毎栄養価表'!$F$2:$WJ$62,ROW(),0)*('レシピ表'!AR$3/HLOOKUP('レシピ表'!AR$2,'原料毎栄養価表'!$F$2:$WJ$62,3,0)),"-")</f>
        <v>-</v>
      </c>
      <c r="AS58" s="27" t="str">
        <f>IF(HLOOKUP('レシピ表'!AS$2,'原料毎栄養価表'!$F$2:$WJ$62,ROW(),0)*('レシピ表'!AS$3/HLOOKUP('レシピ表'!AS$2,'原料毎栄養価表'!$F$2:$WJ$62,3,0))&lt;&gt;0, HLOOKUP('レシピ表'!AS$2,'原料毎栄養価表'!$F$2:$WJ$62,ROW(),0)*('レシピ表'!AS$3/HLOOKUP('レシピ表'!AS$2,'原料毎栄養価表'!$F$2:$WJ$62,3,0)),"-")</f>
        <v>-</v>
      </c>
      <c r="AT58" s="27" t="str">
        <f>IF(HLOOKUP('レシピ表'!AT$2,'原料毎栄養価表'!$F$2:$WJ$62,ROW(),0)*('レシピ表'!AT$3/HLOOKUP('レシピ表'!AT$2,'原料毎栄養価表'!$F$2:$WJ$62,3,0))&lt;&gt;0, HLOOKUP('レシピ表'!AT$2,'原料毎栄養価表'!$F$2:$WJ$62,ROW(),0)*('レシピ表'!AT$3/HLOOKUP('レシピ表'!AT$2,'原料毎栄養価表'!$F$2:$WJ$62,3,0)),"-")</f>
        <v>-</v>
      </c>
    </row>
    <row r="59" ht="13.5" hidden="1" customHeight="1">
      <c r="A59" s="1"/>
      <c r="B59" s="1"/>
      <c r="C59" s="1"/>
      <c r="D59" s="1"/>
      <c r="E59" s="1"/>
      <c r="F59" s="27"/>
      <c r="G59" s="30"/>
      <c r="H59" s="31" t="str">
        <f>IFERROR('レシピ表'!$F59/HLOOKUP('レシピ表'!H$1,'必要栄養価表'!$F$4:$X$62,ROW()-1,0)*100,"-")</f>
        <v>-</v>
      </c>
      <c r="I59" s="25"/>
      <c r="J59" s="25"/>
      <c r="K59" s="25"/>
      <c r="L59" s="25"/>
      <c r="M59" s="25"/>
      <c r="N59" s="25"/>
      <c r="O59" s="33"/>
      <c r="P59" s="25"/>
      <c r="Q59" s="25"/>
      <c r="R59" s="33"/>
      <c r="S59" s="33"/>
      <c r="T59" s="33"/>
      <c r="U59" s="25"/>
      <c r="V59" s="25"/>
      <c r="W59" s="25"/>
      <c r="X59" s="25"/>
      <c r="Y59" s="25"/>
      <c r="Z59" s="25"/>
      <c r="AA59" s="33"/>
      <c r="AB59" s="25"/>
      <c r="AC59" s="25"/>
      <c r="AD59" s="25"/>
      <c r="AE59" s="25"/>
      <c r="AF59" s="25"/>
      <c r="AG59" s="25"/>
      <c r="AH59" s="25"/>
      <c r="AI59" s="25"/>
      <c r="AJ59" s="25"/>
      <c r="AK59" s="25"/>
      <c r="AL59" s="25"/>
      <c r="AM59" s="25"/>
      <c r="AN59" s="25"/>
      <c r="AO59" s="33"/>
      <c r="AP59" s="33"/>
      <c r="AQ59" s="33"/>
      <c r="AR59" s="33"/>
      <c r="AS59" s="33"/>
      <c r="AT59" s="33"/>
    </row>
    <row r="60" ht="13.5" customHeight="1">
      <c r="A60" s="1"/>
      <c r="B60" s="13" t="s">
        <v>220</v>
      </c>
      <c r="C60" s="13"/>
      <c r="D60" s="13"/>
      <c r="E60" s="13" t="s">
        <v>221</v>
      </c>
      <c r="F60" s="27">
        <f>SUM('レシピ表'!I60:ZP60)</f>
        <v>944.762</v>
      </c>
      <c r="G60" s="30">
        <v>100.0</v>
      </c>
      <c r="H60" s="31">
        <f>IFERROR('レシピ表'!$F60/HLOOKUP('レシピ表'!H$1,'必要栄養価表'!$F$4:$X$62,ROW()-1,0)*100,"-")</f>
        <v>41.0766087</v>
      </c>
      <c r="I60" s="25">
        <f>HLOOKUP('レシピ表'!I$2,'原料毎栄養価表'!$F$2:$WJ$62,ROW(),0)*('レシピ表'!I$3/HLOOKUP('レシピ表'!I$2,'原料毎栄養価表'!$F$2:$WJ$65,3,0))</f>
        <v>46.05</v>
      </c>
      <c r="J60" s="25">
        <f>HLOOKUP('レシピ表'!J$2,'原料毎栄養価表'!$F$2:$WJ$62,ROW(),0)*('レシピ表'!J$3/HLOOKUP('レシピ表'!J$2,'原料毎栄養価表'!$F$2:$WJ$65,3,0))</f>
        <v>451</v>
      </c>
      <c r="K60" s="25">
        <f>HLOOKUP('レシピ表'!K$2,'原料毎栄養価表'!$F$2:$WJ$62,ROW(),0)*('レシピ表'!K$3/HLOOKUP('レシピ表'!K$2,'原料毎栄養価表'!$F$2:$WJ$65,3,0))</f>
        <v>33.1</v>
      </c>
      <c r="L60" s="25">
        <f>HLOOKUP('レシピ表'!L$2,'原料毎栄養価表'!$F$2:$WJ$62,ROW(),0)*('レシピ表'!L$3/HLOOKUP('レシピ表'!L$2,'原料毎栄養価表'!$F$2:$WJ$65,3,0))</f>
        <v>0.15</v>
      </c>
      <c r="M60" s="25">
        <f>HLOOKUP('レシピ表'!M$2,'原料毎栄養価表'!$F$2:$WJ$62,ROW(),0)*('レシピ表'!M$3/HLOOKUP('レシピ表'!M$2,'原料毎栄養価表'!$F$2:$WJ$65,3,0))</f>
        <v>274.4</v>
      </c>
      <c r="N60" s="25">
        <f>HLOOKUP('レシピ表'!N$2,'原料毎栄養価表'!$F$2:$WJ$62,ROW(),0)*('レシピ表'!N$3/HLOOKUP('レシピ表'!N$2,'原料毎栄養価表'!$F$2:$WJ$65,3,0))</f>
        <v>61.8</v>
      </c>
      <c r="O60" s="25">
        <f>HLOOKUP('レシピ表'!O$2,'原料毎栄養価表'!$F$2:$WJ$62,ROW(),0)*('レシピ表'!O$3/HLOOKUP('レシピ表'!O$2,'原料毎栄養価表'!$F$2:$WJ$65,3,0))</f>
        <v>21.6</v>
      </c>
      <c r="P60" s="25">
        <f>HLOOKUP('レシピ表'!P$2,'原料毎栄養価表'!$F$2:$WJ$62,ROW(),0)*('レシピ表'!P$3/HLOOKUP('レシピ表'!P$2,'原料毎栄養価表'!$F$2:$WJ$65,3,0))</f>
        <v>0.6</v>
      </c>
      <c r="Q60" s="25">
        <f>HLOOKUP('レシピ表'!Q$2,'原料毎栄養価表'!$F$2:$WJ$62,ROW(),0)*('レシピ表'!Q$3/HLOOKUP('レシピ表'!Q$2,'原料毎栄養価表'!$F$2:$WJ$65,3,0))</f>
        <v>11.52</v>
      </c>
      <c r="R60" s="25">
        <f>HLOOKUP('レシピ表'!R$2,'原料毎栄養価表'!$F$2:$WJ$62,ROW(),0)*('レシピ表'!R$3/HLOOKUP('レシピ表'!R$2,'原料毎栄養価表'!$F$2:$WJ$65,3,0))</f>
        <v>40.28</v>
      </c>
      <c r="S60" s="25">
        <f>HLOOKUP('レシピ表'!S$2,'原料毎栄養価表'!$F$2:$WJ$62,ROW(),0)*('レシピ表'!S$3/HLOOKUP('レシピ表'!S$2,'原料毎栄養価表'!$F$2:$WJ$65,3,0))</f>
        <v>0.87</v>
      </c>
      <c r="T60" s="25">
        <f>HLOOKUP('レシピ表'!T$2,'原料毎栄養価表'!$F$2:$WJ$62,ROW(),0)*('レシピ表'!T$3/HLOOKUP('レシピ表'!T$2,'原料毎栄養価表'!$F$2:$WJ$65,3,0))</f>
        <v>0</v>
      </c>
      <c r="U60" s="25">
        <f>HLOOKUP('レシピ表'!U$2,'原料毎栄養価表'!$F$2:$WJ$62,ROW(),0)*('レシピ表'!U$3/HLOOKUP('レシピ表'!U$2,'原料毎栄養価表'!$F$2:$WJ$65,3,0))</f>
        <v>0.75</v>
      </c>
      <c r="V60" s="25">
        <f>HLOOKUP('レシピ表'!V$2,'原料毎栄養価表'!$F$2:$WJ$62,ROW(),0)*('レシピ表'!V$3/HLOOKUP('レシピ表'!V$2,'原料毎栄養価表'!$F$2:$WJ$65,3,0))</f>
        <v>0</v>
      </c>
      <c r="W60" s="25">
        <f>HLOOKUP('レシピ表'!W$2,'原料毎栄養価表'!$F$2:$WJ$62,ROW(),0)*('レシピ表'!W$3/HLOOKUP('レシピ表'!W$2,'原料毎栄養価表'!$F$2:$WJ$65,3,0))</f>
        <v>2.642</v>
      </c>
      <c r="X60" s="25">
        <f>HLOOKUP('レシピ表'!X$2,'原料毎栄養価表'!$F$2:$WJ$62,ROW(),0)*('レシピ表'!X$3/HLOOKUP('レシピ表'!X$2,'原料毎栄養価表'!$F$2:$WJ$65,3,0))</f>
        <v>0</v>
      </c>
      <c r="Y60" s="25">
        <f>HLOOKUP('レシピ表'!Y$2,'原料毎栄養価表'!$F$2:$WJ$62,ROW(),0)*('レシピ表'!Y$3/HLOOKUP('レシピ表'!Y$2,'原料毎栄養価表'!$F$2:$WJ$65,3,0))</f>
        <v>0</v>
      </c>
      <c r="Z60" s="25">
        <f>HLOOKUP('レシピ表'!Z$2,'原料毎栄養価表'!$F$2:$WJ$62,ROW(),0)*('レシピ表'!Z$3/HLOOKUP('レシピ表'!Z$2,'原料毎栄養価表'!$F$2:$WJ$65,3,0))</f>
        <v>0</v>
      </c>
      <c r="AA60" s="25">
        <f>HLOOKUP('レシピ表'!AA$2,'原料毎栄養価表'!$F$2:$WJ$62,ROW(),0)*('レシピ表'!AA$3/HLOOKUP('レシピ表'!AA$2,'原料毎栄養価表'!$F$2:$WJ$65,3,0))</f>
        <v>0</v>
      </c>
      <c r="AB60" s="25">
        <f>HLOOKUP('レシピ表'!AB$2,'原料毎栄養価表'!$F$2:$WJ$62,ROW(),0)*('レシピ表'!AB$3/HLOOKUP('レシピ表'!AB$2,'原料毎栄養価表'!$F$2:$WJ$65,3,0))</f>
        <v>0</v>
      </c>
      <c r="AC60" s="25">
        <f>HLOOKUP('レシピ表'!AC$2,'原料毎栄養価表'!$F$2:$WJ$62,ROW(),0)*('レシピ表'!AC$3/HLOOKUP('レシピ表'!AC$2,'原料毎栄養価表'!$F$2:$WJ$65,3,0))</f>
        <v>0</v>
      </c>
      <c r="AD60" s="25">
        <f>HLOOKUP('レシピ表'!AD$2,'原料毎栄養価表'!$F$2:$WJ$62,ROW(),0)*('レシピ表'!AD$3/HLOOKUP('レシピ表'!AD$2,'原料毎栄養価表'!$F$2:$WJ$65,3,0))</f>
        <v>0</v>
      </c>
      <c r="AE60" s="25">
        <f>HLOOKUP('レシピ表'!AE$2,'原料毎栄養価表'!$F$2:$WJ$62,ROW(),0)*('レシピ表'!AE$3/HLOOKUP('レシピ表'!AE$2,'原料毎栄養価表'!$F$2:$WJ$65,3,0))</f>
        <v>0</v>
      </c>
      <c r="AF60" s="25">
        <f>HLOOKUP('レシピ表'!AF$2,'原料毎栄養価表'!$F$2:$WJ$62,ROW(),0)*('レシピ表'!AF$3/HLOOKUP('レシピ表'!AF$2,'原料毎栄養価表'!$F$2:$WJ$65,3,0))</f>
        <v>0</v>
      </c>
      <c r="AG60" s="25">
        <f>HLOOKUP('レシピ表'!AG$2,'原料毎栄養価表'!$F$2:$WJ$62,ROW(),0)*('レシピ表'!AG$3/HLOOKUP('レシピ表'!AG$2,'原料毎栄養価表'!$F$2:$WJ$65,3,0))</f>
        <v>0</v>
      </c>
      <c r="AH60" s="25">
        <f>HLOOKUP('レシピ表'!AH$2,'原料毎栄養価表'!$F$2:$WJ$62,ROW(),0)*('レシピ表'!AH$3/HLOOKUP('レシピ表'!AH$2,'原料毎栄養価表'!$F$2:$WJ$65,3,0))</f>
        <v>0</v>
      </c>
      <c r="AI60" s="25">
        <f>HLOOKUP('レシピ表'!AI$2,'原料毎栄養価表'!$F$2:$WJ$62,ROW(),0)*('レシピ表'!AI$3/HLOOKUP('レシピ表'!AI$2,'原料毎栄養価表'!$F$2:$WJ$65,3,0))</f>
        <v>0</v>
      </c>
      <c r="AJ60" s="25">
        <f>HLOOKUP('レシピ表'!AJ$2,'原料毎栄養価表'!$F$2:$WJ$62,ROW(),0)*('レシピ表'!AJ$3/HLOOKUP('レシピ表'!AJ$2,'原料毎栄養価表'!$F$2:$WJ$65,3,0))</f>
        <v>0</v>
      </c>
      <c r="AK60" s="25">
        <f>HLOOKUP('レシピ表'!AK$2,'原料毎栄養価表'!$F$2:$WJ$62,ROW(),0)*('レシピ表'!AK$3/HLOOKUP('レシピ表'!AK$2,'原料毎栄養価表'!$F$2:$WJ$65,3,0))</f>
        <v>0</v>
      </c>
      <c r="AL60" s="25">
        <f>HLOOKUP('レシピ表'!AL$2,'原料毎栄養価表'!$F$2:$WJ$62,ROW(),0)*('レシピ表'!AL$3/HLOOKUP('レシピ表'!AL$2,'原料毎栄養価表'!$F$2:$WJ$65,3,0))</f>
        <v>0</v>
      </c>
      <c r="AM60" s="25">
        <f>HLOOKUP('レシピ表'!AM$2,'原料毎栄養価表'!$F$2:$WJ$62,ROW(),0)*('レシピ表'!AM$3/HLOOKUP('レシピ表'!AM$2,'原料毎栄養価表'!$F$2:$WJ$65,3,0))</f>
        <v>0</v>
      </c>
      <c r="AN60" s="25">
        <f>HLOOKUP('レシピ表'!AN$2,'原料毎栄養価表'!$F$2:$WJ$62,ROW(),0)*('レシピ表'!AN$3/HLOOKUP('レシピ表'!AN$2,'原料毎栄養価表'!$F$2:$WJ$65,3,0))</f>
        <v>0</v>
      </c>
      <c r="AO60" s="25">
        <f>HLOOKUP('レシピ表'!AO$2,'原料毎栄養価表'!$F$2:$WJ$62,ROW(),0)*('レシピ表'!AO$3/HLOOKUP('レシピ表'!AO$2,'原料毎栄養価表'!$F$2:$WJ$65,3,0))</f>
        <v>0</v>
      </c>
      <c r="AP60" s="25">
        <f>HLOOKUP('レシピ表'!AP$2,'原料毎栄養価表'!$F$2:$WJ$62,ROW(),0)*('レシピ表'!AP$3/HLOOKUP('レシピ表'!AP$2,'原料毎栄養価表'!$F$2:$WJ$65,3,0))</f>
        <v>0</v>
      </c>
      <c r="AQ60" s="25">
        <f>HLOOKUP('レシピ表'!AQ$2,'原料毎栄養価表'!$F$2:$WJ$62,ROW(),0)*('レシピ表'!AQ$3/HLOOKUP('レシピ表'!AQ$2,'原料毎栄養価表'!$F$2:$WJ$65,3,0))</f>
        <v>0</v>
      </c>
      <c r="AR60" s="27">
        <f>HLOOKUP('レシピ表'!AR$2,'原料毎栄養価表'!$F$2:$WJ$62,ROW(),0)*('レシピ表'!AR$3/HLOOKUP('レシピ表'!AR$2,'原料毎栄養価表'!$F$2:$WJ$65,3,0))</f>
        <v>0</v>
      </c>
      <c r="AS60" s="27">
        <f>HLOOKUP('レシピ表'!AS$2,'原料毎栄養価表'!$F$2:$WJ$62,ROW(),0)*('レシピ表'!AS$3/HLOOKUP('レシピ表'!AS$2,'原料毎栄養価表'!$F$2:$WJ$65,3,0))</f>
        <v>0</v>
      </c>
      <c r="AT60" s="25">
        <f>HLOOKUP('レシピ表'!AT$2,'原料毎栄養価表'!$F$2:$WJ$62,ROW(),0)*('レシピ表'!AT$3/HLOOKUP('レシピ表'!AT$2,'原料毎栄養価表'!$F$2:$WJ$65,3,0))</f>
        <v>0</v>
      </c>
    </row>
    <row r="61" ht="13.5" customHeight="1">
      <c r="A61" s="1"/>
      <c r="B61" s="16" t="s">
        <v>247</v>
      </c>
      <c r="C61" s="16"/>
      <c r="D61" s="16"/>
      <c r="E61" s="16" t="s">
        <v>248</v>
      </c>
      <c r="F61" s="27">
        <f>SUM('レシピ表'!I61:ZP61)</f>
        <v>476.27</v>
      </c>
      <c r="G61" s="30"/>
      <c r="H61" s="31" t="str">
        <f>IFERROR('レシピ表'!$F61/HLOOKUP('レシピ表'!H$1,'必要栄養価表'!$F$4:$X$62,ROW()-1,0)*100,"-")</f>
        <v>-</v>
      </c>
      <c r="I61" s="25">
        <f>HLOOKUP('レシピ表'!I$2,'原料毎栄養価表'!$F$2:$WJ$62,ROW(),0)*('レシピ表'!I$3/HLOOKUP('レシピ表'!I$2,'原料毎栄養価表'!$F$2:$WJ$65,3,0))</f>
        <v>5</v>
      </c>
      <c r="J61" s="25">
        <f>HLOOKUP('レシピ表'!J$2,'原料毎栄養価表'!$F$2:$WJ$62,ROW(),0)*('レシピ表'!J$3/HLOOKUP('レシピ表'!J$2,'原料毎栄養価表'!$F$2:$WJ$65,3,0))</f>
        <v>60</v>
      </c>
      <c r="K61" s="25">
        <f>HLOOKUP('レシピ表'!K$2,'原料毎栄養価表'!$F$2:$WJ$62,ROW(),0)*('レシピ表'!K$3/HLOOKUP('レシピ表'!K$2,'原料毎栄養価表'!$F$2:$WJ$65,3,0))</f>
        <v>30</v>
      </c>
      <c r="L61" s="25">
        <f>HLOOKUP('レシピ表'!L$2,'原料毎栄養価表'!$F$2:$WJ$62,ROW(),0)*('レシピ表'!L$3/HLOOKUP('レシピ表'!L$2,'原料毎栄養価表'!$F$2:$WJ$65,3,0))</f>
        <v>1.5</v>
      </c>
      <c r="M61" s="25">
        <f>HLOOKUP('レシピ表'!M$2,'原料毎栄養価表'!$F$2:$WJ$62,ROW(),0)*('レシピ表'!M$3/HLOOKUP('レシピ表'!M$2,'原料毎栄養価表'!$F$2:$WJ$65,3,0))</f>
        <v>175</v>
      </c>
      <c r="N61" s="25">
        <f>HLOOKUP('レシピ表'!N$2,'原料毎栄養価表'!$F$2:$WJ$62,ROW(),0)*('レシピ表'!N$3/HLOOKUP('レシピ表'!N$2,'原料毎栄養価表'!$F$2:$WJ$65,3,0))</f>
        <v>22.5</v>
      </c>
      <c r="O61" s="25">
        <f>HLOOKUP('レシピ表'!O$2,'原料毎栄養価表'!$F$2:$WJ$62,ROW(),0)*('レシピ表'!O$3/HLOOKUP('レシピ表'!O$2,'原料毎栄養価表'!$F$2:$WJ$65,3,0))</f>
        <v>18</v>
      </c>
      <c r="P61" s="25">
        <f>HLOOKUP('レシピ表'!P$2,'原料毎栄養価表'!$F$2:$WJ$62,ROW(),0)*('レシピ表'!P$3/HLOOKUP('レシピ表'!P$2,'原料毎栄養価表'!$F$2:$WJ$65,3,0))</f>
        <v>15</v>
      </c>
      <c r="Q61" s="25">
        <f>HLOOKUP('レシピ表'!Q$2,'原料毎栄養価表'!$F$2:$WJ$62,ROW(),0)*('レシピ表'!Q$3/HLOOKUP('レシピ表'!Q$2,'原料毎栄養価表'!$F$2:$WJ$65,3,0))</f>
        <v>6</v>
      </c>
      <c r="R61" s="25">
        <f>HLOOKUP('レシピ表'!R$2,'原料毎栄養価表'!$F$2:$WJ$62,ROW(),0)*('レシピ表'!R$3/HLOOKUP('レシピ表'!R$2,'原料毎栄養価表'!$F$2:$WJ$65,3,0))</f>
        <v>35</v>
      </c>
      <c r="S61" s="25">
        <f>HLOOKUP('レシピ表'!S$2,'原料毎栄養価表'!$F$2:$WJ$62,ROW(),0)*('レシピ表'!S$3/HLOOKUP('レシピ表'!S$2,'原料毎栄養価表'!$F$2:$WJ$65,3,0))</f>
        <v>5.5</v>
      </c>
      <c r="T61" s="25">
        <f>HLOOKUP('レシピ表'!T$2,'原料毎栄養価表'!$F$2:$WJ$62,ROW(),0)*('レシピ表'!T$3/HLOOKUP('レシピ表'!T$2,'原料毎栄養価表'!$F$2:$WJ$65,3,0))</f>
        <v>35</v>
      </c>
      <c r="U61" s="25">
        <f>HLOOKUP('レシピ表'!U$2,'原料毎栄養価表'!$F$2:$WJ$62,ROW(),0)*('レシピ表'!U$3/HLOOKUP('レシピ表'!U$2,'原料毎栄養価表'!$F$2:$WJ$65,3,0))</f>
        <v>21</v>
      </c>
      <c r="V61" s="25">
        <f>HLOOKUP('レシピ表'!V$2,'原料毎栄養価表'!$F$2:$WJ$62,ROW(),0)*('レシピ表'!V$3/HLOOKUP('レシピ表'!V$2,'原料毎栄養価表'!$F$2:$WJ$65,3,0))</f>
        <v>14.5</v>
      </c>
      <c r="W61" s="25">
        <f>HLOOKUP('レシピ表'!W$2,'原料毎栄養価表'!$F$2:$WJ$62,ROW(),0)*('レシピ表'!W$3/HLOOKUP('レシピ表'!W$2,'原料毎栄養価表'!$F$2:$WJ$65,3,0))</f>
        <v>17.27</v>
      </c>
      <c r="X61" s="25">
        <f>HLOOKUP('レシピ表'!X$2,'原料毎栄養価表'!$F$2:$WJ$62,ROW(),0)*('レシピ表'!X$3/HLOOKUP('レシピ表'!X$2,'原料毎栄養価表'!$F$2:$WJ$65,3,0))</f>
        <v>15</v>
      </c>
      <c r="Y61" s="25">
        <f>HLOOKUP('レシピ表'!Y$2,'原料毎栄養価表'!$F$2:$WJ$62,ROW(),0)*('レシピ表'!Y$3/HLOOKUP('レシピ表'!Y$2,'原料毎栄養価表'!$F$2:$WJ$65,3,0))</f>
        <v>0</v>
      </c>
      <c r="Z61" s="25">
        <f>HLOOKUP('レシピ表'!Z$2,'原料毎栄養価表'!$F$2:$WJ$62,ROW(),0)*('レシピ表'!Z$3/HLOOKUP('レシピ表'!Z$2,'原料毎栄養価表'!$F$2:$WJ$65,3,0))</f>
        <v>0</v>
      </c>
      <c r="AA61" s="25">
        <f>HLOOKUP('レシピ表'!AA$2,'原料毎栄養価表'!$F$2:$WJ$62,ROW(),0)*('レシピ表'!AA$3/HLOOKUP('レシピ表'!AA$2,'原料毎栄養価表'!$F$2:$WJ$65,3,0))</f>
        <v>0</v>
      </c>
      <c r="AB61" s="25">
        <f>HLOOKUP('レシピ表'!AB$2,'原料毎栄養価表'!$F$2:$WJ$62,ROW(),0)*('レシピ表'!AB$3/HLOOKUP('レシピ表'!AB$2,'原料毎栄養価表'!$F$2:$WJ$65,3,0))</f>
        <v>0</v>
      </c>
      <c r="AC61" s="25">
        <f>HLOOKUP('レシピ表'!AC$2,'原料毎栄養価表'!$F$2:$WJ$62,ROW(),0)*('レシピ表'!AC$3/HLOOKUP('レシピ表'!AC$2,'原料毎栄養価表'!$F$2:$WJ$65,3,0))</f>
        <v>0</v>
      </c>
      <c r="AD61" s="25">
        <f>HLOOKUP('レシピ表'!AD$2,'原料毎栄養価表'!$F$2:$WJ$62,ROW(),0)*('レシピ表'!AD$3/HLOOKUP('レシピ表'!AD$2,'原料毎栄養価表'!$F$2:$WJ$65,3,0))</f>
        <v>0</v>
      </c>
      <c r="AE61" s="25">
        <f>HLOOKUP('レシピ表'!AE$2,'原料毎栄養価表'!$F$2:$WJ$62,ROW(),0)*('レシピ表'!AE$3/HLOOKUP('レシピ表'!AE$2,'原料毎栄養価表'!$F$2:$WJ$65,3,0))</f>
        <v>0</v>
      </c>
      <c r="AF61" s="25">
        <f>HLOOKUP('レシピ表'!AF$2,'原料毎栄養価表'!$F$2:$WJ$62,ROW(),0)*('レシピ表'!AF$3/HLOOKUP('レシピ表'!AF$2,'原料毎栄養価表'!$F$2:$WJ$65,3,0))</f>
        <v>0</v>
      </c>
      <c r="AG61" s="25">
        <f>HLOOKUP('レシピ表'!AG$2,'原料毎栄養価表'!$F$2:$WJ$62,ROW(),0)*('レシピ表'!AG$3/HLOOKUP('レシピ表'!AG$2,'原料毎栄養価表'!$F$2:$WJ$65,3,0))</f>
        <v>0</v>
      </c>
      <c r="AH61" s="25">
        <f>HLOOKUP('レシピ表'!AH$2,'原料毎栄養価表'!$F$2:$WJ$62,ROW(),0)*('レシピ表'!AH$3/HLOOKUP('レシピ表'!AH$2,'原料毎栄養価表'!$F$2:$WJ$65,3,0))</f>
        <v>0</v>
      </c>
      <c r="AI61" s="25">
        <f>HLOOKUP('レシピ表'!AI$2,'原料毎栄養価表'!$F$2:$WJ$62,ROW(),0)*('レシピ表'!AI$3/HLOOKUP('レシピ表'!AI$2,'原料毎栄養価表'!$F$2:$WJ$65,3,0))</f>
        <v>0</v>
      </c>
      <c r="AJ61" s="25">
        <f>HLOOKUP('レシピ表'!AJ$2,'原料毎栄養価表'!$F$2:$WJ$62,ROW(),0)*('レシピ表'!AJ$3/HLOOKUP('レシピ表'!AJ$2,'原料毎栄養価表'!$F$2:$WJ$65,3,0))</f>
        <v>0</v>
      </c>
      <c r="AK61" s="25">
        <f>HLOOKUP('レシピ表'!AK$2,'原料毎栄養価表'!$F$2:$WJ$62,ROW(),0)*('レシピ表'!AK$3/HLOOKUP('レシピ表'!AK$2,'原料毎栄養価表'!$F$2:$WJ$65,3,0))</f>
        <v>0</v>
      </c>
      <c r="AL61" s="25">
        <f>HLOOKUP('レシピ表'!AL$2,'原料毎栄養価表'!$F$2:$WJ$62,ROW(),0)*('レシピ表'!AL$3/HLOOKUP('レシピ表'!AL$2,'原料毎栄養価表'!$F$2:$WJ$65,3,0))</f>
        <v>0</v>
      </c>
      <c r="AM61" s="25">
        <f>HLOOKUP('レシピ表'!AM$2,'原料毎栄養価表'!$F$2:$WJ$62,ROW(),0)*('レシピ表'!AM$3/HLOOKUP('レシピ表'!AM$2,'原料毎栄養価表'!$F$2:$WJ$65,3,0))</f>
        <v>0</v>
      </c>
      <c r="AN61" s="25">
        <f>HLOOKUP('レシピ表'!AN$2,'原料毎栄養価表'!$F$2:$WJ$62,ROW(),0)*('レシピ表'!AN$3/HLOOKUP('レシピ表'!AN$2,'原料毎栄養価表'!$F$2:$WJ$65,3,0))</f>
        <v>0</v>
      </c>
      <c r="AO61" s="25">
        <f>HLOOKUP('レシピ表'!AO$2,'原料毎栄養価表'!$F$2:$WJ$62,ROW(),0)*('レシピ表'!AO$3/HLOOKUP('レシピ表'!AO$2,'原料毎栄養価表'!$F$2:$WJ$65,3,0))</f>
        <v>0</v>
      </c>
      <c r="AP61" s="25">
        <f>HLOOKUP('レシピ表'!AP$2,'原料毎栄養価表'!$F$2:$WJ$62,ROW(),0)*('レシピ表'!AP$3/HLOOKUP('レシピ表'!AP$2,'原料毎栄養価表'!$F$2:$WJ$65,3,0))</f>
        <v>0</v>
      </c>
      <c r="AQ61" s="25">
        <f>HLOOKUP('レシピ表'!AQ$2,'原料毎栄養価表'!$F$2:$WJ$62,ROW(),0)*('レシピ表'!AQ$3/HLOOKUP('レシピ表'!AQ$2,'原料毎栄養価表'!$F$2:$WJ$65,3,0))</f>
        <v>0</v>
      </c>
      <c r="AR61" s="27">
        <f>HLOOKUP('レシピ表'!AR$2,'原料毎栄養価表'!$F$2:$WJ$62,ROW(),0)*('レシピ表'!AR$3/HLOOKUP('レシピ表'!AR$2,'原料毎栄養価表'!$F$2:$WJ$65,3,0))</f>
        <v>0</v>
      </c>
      <c r="AS61" s="27">
        <f>HLOOKUP('レシピ表'!AS$2,'原料毎栄養価表'!$F$2:$WJ$62,ROW(),0)*('レシピ表'!AS$3/HLOOKUP('レシピ表'!AS$2,'原料毎栄養価表'!$F$2:$WJ$65,3,0))</f>
        <v>0</v>
      </c>
      <c r="AT61" s="25">
        <f>HLOOKUP('レシピ表'!AT$2,'原料毎栄養価表'!$F$2:$WJ$62,ROW(),0)*('レシピ表'!AT$3/HLOOKUP('レシピ表'!AT$2,'原料毎栄養価表'!$F$2:$WJ$65,3,0))</f>
        <v>0</v>
      </c>
    </row>
    <row r="62" ht="13.5" hidden="1" customHeight="1">
      <c r="A62" s="1"/>
      <c r="B62" s="16" t="s">
        <v>249</v>
      </c>
      <c r="C62" s="16"/>
      <c r="D62" s="16"/>
      <c r="E62" s="16" t="s">
        <v>248</v>
      </c>
      <c r="F62" s="27">
        <f>'レシピ表'!F61/3</f>
        <v>158.7566667</v>
      </c>
      <c r="G62" s="30"/>
      <c r="H62" s="3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row>
    <row r="63" ht="13.5" customHeight="1">
      <c r="A63" s="1"/>
      <c r="B63" s="34" t="s">
        <v>250</v>
      </c>
      <c r="C63" s="27"/>
      <c r="D63" s="16"/>
      <c r="E63" s="27"/>
      <c r="F63" s="27"/>
      <c r="G63" s="30"/>
      <c r="H63" s="31"/>
      <c r="I63" s="35">
        <f t="shared" ref="I63:AT63" si="1">I3/$F$3</f>
        <v>0.007823501799</v>
      </c>
      <c r="J63" s="35">
        <f t="shared" si="1"/>
        <v>0.156470036</v>
      </c>
      <c r="K63" s="35">
        <f t="shared" si="1"/>
        <v>0.0156470036</v>
      </c>
      <c r="L63" s="35">
        <f t="shared" si="1"/>
        <v>0.000156470036</v>
      </c>
      <c r="M63" s="35">
        <f t="shared" si="1"/>
        <v>0.1095290252</v>
      </c>
      <c r="N63" s="36">
        <f t="shared" si="1"/>
        <v>0.0234705054</v>
      </c>
      <c r="O63" s="36">
        <f t="shared" si="1"/>
        <v>0.009388202159</v>
      </c>
      <c r="P63" s="36">
        <f t="shared" si="1"/>
        <v>0.009388202159</v>
      </c>
      <c r="Q63" s="36">
        <f t="shared" si="1"/>
        <v>0.00469410108</v>
      </c>
      <c r="R63" s="37">
        <f t="shared" si="1"/>
        <v>0.00625880144</v>
      </c>
      <c r="S63" s="37">
        <f t="shared" si="1"/>
        <v>0.00156470036</v>
      </c>
      <c r="T63" s="37">
        <f t="shared" si="1"/>
        <v>0.01408230324</v>
      </c>
      <c r="U63" s="37">
        <f t="shared" si="1"/>
        <v>0.009388202159</v>
      </c>
      <c r="V63" s="37">
        <f t="shared" si="1"/>
        <v>0.00156470036</v>
      </c>
      <c r="W63" s="37">
        <f t="shared" si="1"/>
        <v>0.00469410108</v>
      </c>
      <c r="X63" s="37">
        <f t="shared" si="1"/>
        <v>0.625880144</v>
      </c>
      <c r="Y63" s="37">
        <f t="shared" si="1"/>
        <v>0</v>
      </c>
      <c r="Z63" s="37">
        <f t="shared" si="1"/>
        <v>0</v>
      </c>
      <c r="AA63" s="37">
        <f t="shared" si="1"/>
        <v>0</v>
      </c>
      <c r="AB63" s="37">
        <f t="shared" si="1"/>
        <v>0</v>
      </c>
      <c r="AC63" s="37">
        <f t="shared" si="1"/>
        <v>0</v>
      </c>
      <c r="AD63" s="37">
        <f t="shared" si="1"/>
        <v>0</v>
      </c>
      <c r="AE63" s="37">
        <f t="shared" si="1"/>
        <v>0</v>
      </c>
      <c r="AF63" s="37">
        <f t="shared" si="1"/>
        <v>0</v>
      </c>
      <c r="AG63" s="37">
        <f t="shared" si="1"/>
        <v>0</v>
      </c>
      <c r="AH63" s="37">
        <f t="shared" si="1"/>
        <v>0</v>
      </c>
      <c r="AI63" s="37">
        <f t="shared" si="1"/>
        <v>0</v>
      </c>
      <c r="AJ63" s="37">
        <f t="shared" si="1"/>
        <v>0</v>
      </c>
      <c r="AK63" s="37">
        <f t="shared" si="1"/>
        <v>0</v>
      </c>
      <c r="AL63" s="37">
        <f t="shared" si="1"/>
        <v>0</v>
      </c>
      <c r="AM63" s="37">
        <f t="shared" si="1"/>
        <v>0</v>
      </c>
      <c r="AN63" s="37">
        <f t="shared" si="1"/>
        <v>0</v>
      </c>
      <c r="AO63" s="36">
        <f t="shared" si="1"/>
        <v>0</v>
      </c>
      <c r="AP63" s="36">
        <f t="shared" si="1"/>
        <v>0</v>
      </c>
      <c r="AQ63" s="36">
        <f t="shared" si="1"/>
        <v>0</v>
      </c>
      <c r="AR63" s="38">
        <f t="shared" si="1"/>
        <v>0</v>
      </c>
      <c r="AS63" s="38">
        <f t="shared" si="1"/>
        <v>0</v>
      </c>
      <c r="AT63" s="36">
        <f t="shared" si="1"/>
        <v>0</v>
      </c>
    </row>
    <row r="64" ht="13.5" customHeight="1">
      <c r="A64" s="1"/>
      <c r="B64" s="39"/>
      <c r="C64" s="18"/>
      <c r="D64" s="18"/>
      <c r="E64" s="18"/>
      <c r="F64" s="18"/>
      <c r="G64" s="18"/>
      <c r="H64" s="18"/>
      <c r="I64" s="1"/>
      <c r="J64" s="1"/>
      <c r="K64" s="1"/>
      <c r="L64" s="1"/>
      <c r="M64" s="1"/>
      <c r="N64" s="1"/>
      <c r="O64" s="1"/>
      <c r="P64" s="25"/>
      <c r="Q64" s="25"/>
      <c r="R64" s="40"/>
      <c r="S64" s="40"/>
      <c r="T64" s="40"/>
      <c r="U64" s="40"/>
      <c r="V64" s="40"/>
      <c r="W64" s="40"/>
      <c r="X64" s="40"/>
      <c r="Y64" s="40"/>
      <c r="Z64" s="40"/>
      <c r="AA64" s="40"/>
      <c r="AB64" s="40"/>
      <c r="AC64" s="40"/>
      <c r="AD64" s="40"/>
      <c r="AE64" s="40"/>
      <c r="AF64" s="40"/>
      <c r="AG64" s="40"/>
      <c r="AH64" s="40"/>
      <c r="AI64" s="40"/>
      <c r="AJ64" s="40"/>
      <c r="AK64" s="40"/>
      <c r="AL64" s="40"/>
      <c r="AM64" s="40"/>
      <c r="AN64" s="40"/>
      <c r="AO64" s="1"/>
      <c r="AP64" s="1"/>
      <c r="AQ64" s="1"/>
      <c r="AR64" s="1"/>
      <c r="AS64" s="1"/>
      <c r="AT64" s="1"/>
    </row>
    <row r="65" ht="13.5" customHeight="1">
      <c r="A65" s="1"/>
      <c r="B65" s="13" t="s">
        <v>251</v>
      </c>
      <c r="C65" s="13" t="s">
        <v>252</v>
      </c>
      <c r="D65" s="13" t="s">
        <v>253</v>
      </c>
      <c r="E65" s="13"/>
      <c r="F65" s="33">
        <f>'レシピ表'!F8*4/'レシピ表'!F60*100</f>
        <v>45.0208624</v>
      </c>
      <c r="G65" s="33">
        <f>'レシピ表'!F9*9/'レシピ表'!F60*100</f>
        <v>36.8421359</v>
      </c>
      <c r="H65" s="33">
        <f>'レシピ表'!F4*4/'レシピ表'!F60*100</f>
        <v>18.75033077</v>
      </c>
      <c r="I65" s="1"/>
      <c r="J65" s="1"/>
      <c r="K65" s="1"/>
      <c r="L65" s="1"/>
      <c r="M65" s="1"/>
      <c r="N65" s="1"/>
      <c r="O65" s="1"/>
      <c r="P65" s="25"/>
      <c r="Q65" s="25"/>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row>
    <row r="66" ht="13.5" customHeight="1">
      <c r="A66" s="1"/>
      <c r="B66" s="13"/>
      <c r="C66" s="13" t="s">
        <v>254</v>
      </c>
      <c r="D66" s="13"/>
      <c r="E66" s="13"/>
      <c r="F66" s="33">
        <v>15.0</v>
      </c>
      <c r="G66" s="33">
        <v>30.0</v>
      </c>
      <c r="H66" s="33">
        <v>55.0</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row>
    <row r="67" ht="13.5" customHeight="1">
      <c r="A67" s="1"/>
      <c r="B67" s="13" t="s">
        <v>255</v>
      </c>
      <c r="C67" s="13" t="s">
        <v>256</v>
      </c>
      <c r="D67" s="13" t="s">
        <v>257</v>
      </c>
      <c r="E67" s="13"/>
      <c r="F67" s="25">
        <v>1.0</v>
      </c>
      <c r="G67" s="25">
        <f>'レシピ表'!F15/'レシピ表'!F13</f>
        <v>3.465703601</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row>
    <row r="68" ht="13.5" customHeight="1">
      <c r="A68" s="1"/>
      <c r="B68" s="13"/>
      <c r="C68" s="13" t="s">
        <v>258</v>
      </c>
      <c r="D68" s="13"/>
      <c r="E68" s="13"/>
      <c r="F68" s="25">
        <v>1.0</v>
      </c>
      <c r="G68" s="27">
        <v>2.0</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row>
    <row r="69" ht="13.5" customHeight="1">
      <c r="A69" s="1"/>
      <c r="B69" s="1"/>
      <c r="C69" s="1"/>
      <c r="D69" s="1"/>
      <c r="E69" s="1"/>
      <c r="F69" s="1"/>
      <c r="G69" s="1"/>
      <c r="H69" s="1"/>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41"/>
      <c r="AS69" s="41"/>
      <c r="AT69" s="37"/>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1"/>
  </mergeCells>
  <conditionalFormatting sqref="H4:H60">
    <cfRule type="expression" dxfId="0" priority="1">
      <formula>H4&lt;G4</formula>
    </cfRule>
  </conditionalFormatting>
  <dataValidations>
    <dataValidation type="list" allowBlank="1" sqref="H1">
      <formula1>'必要栄養価表'!$F$4:$V$4</formula1>
    </dataValidation>
    <dataValidation type="list" allowBlank="1" sqref="I2:AT2">
      <formula1>'原料毎栄養価表'!$F$2:$AG$2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0"/>
  <cols>
    <col customWidth="1" min="1" max="1" width="4.57"/>
    <col customWidth="1" min="2" max="2" width="11.57"/>
    <col customWidth="1" min="3" max="3" width="23.86"/>
    <col customWidth="1" min="4" max="4" width="20.0"/>
    <col customWidth="1" min="5" max="5" width="9.86"/>
    <col customWidth="1" min="6" max="22" width="12.86"/>
    <col customWidth="1" min="23" max="31" width="11.57"/>
    <col customWidth="1" min="32" max="33" width="14.43"/>
  </cols>
  <sheetData>
    <row r="1" ht="12.0" customHeight="1">
      <c r="A1" s="1"/>
      <c r="B1" s="1" t="s">
        <v>1</v>
      </c>
      <c r="C1" s="1"/>
      <c r="D1" s="1"/>
      <c r="E1" s="1"/>
      <c r="F1" s="1"/>
      <c r="G1" s="1"/>
      <c r="H1" s="7"/>
      <c r="I1" s="7" t="s">
        <v>10</v>
      </c>
      <c r="J1" s="1"/>
      <c r="K1" s="7" t="s">
        <v>11</v>
      </c>
      <c r="L1" s="1"/>
      <c r="M1" s="1"/>
      <c r="N1" s="1"/>
      <c r="O1" s="1"/>
      <c r="P1" s="7" t="s">
        <v>12</v>
      </c>
      <c r="Q1" s="7" t="s">
        <v>13</v>
      </c>
      <c r="R1" s="7" t="s">
        <v>14</v>
      </c>
      <c r="S1" s="7" t="s">
        <v>15</v>
      </c>
      <c r="T1" s="1"/>
      <c r="U1" s="7"/>
      <c r="V1" s="1"/>
      <c r="W1" s="1" t="s">
        <v>16</v>
      </c>
      <c r="X1" s="7" t="s">
        <v>17</v>
      </c>
      <c r="Y1" s="7" t="s">
        <v>18</v>
      </c>
      <c r="Z1" s="7" t="s">
        <v>19</v>
      </c>
      <c r="AA1" s="7"/>
      <c r="AB1" s="7"/>
      <c r="AC1" s="7" t="s">
        <v>20</v>
      </c>
      <c r="AD1" s="7" t="s">
        <v>21</v>
      </c>
      <c r="AE1" s="7" t="s">
        <v>22</v>
      </c>
      <c r="AF1" s="7" t="s">
        <v>23</v>
      </c>
      <c r="AG1" s="7" t="s">
        <v>24</v>
      </c>
    </row>
    <row r="2" ht="12.0" customHeight="1">
      <c r="A2" s="1"/>
      <c r="B2" s="1" t="s">
        <v>25</v>
      </c>
      <c r="C2" s="1"/>
      <c r="D2" s="1"/>
      <c r="E2" s="1" t="s">
        <v>26</v>
      </c>
      <c r="F2" s="1" t="s">
        <v>27</v>
      </c>
      <c r="G2" s="7" t="s">
        <v>28</v>
      </c>
      <c r="H2" s="7" t="s">
        <v>29</v>
      </c>
      <c r="I2" s="7" t="s">
        <v>10</v>
      </c>
      <c r="J2" s="7" t="s">
        <v>30</v>
      </c>
      <c r="K2" s="7" t="s">
        <v>31</v>
      </c>
      <c r="L2" s="7" t="s">
        <v>32</v>
      </c>
      <c r="M2" s="7" t="s">
        <v>33</v>
      </c>
      <c r="N2" s="7" t="s">
        <v>34</v>
      </c>
      <c r="O2" s="7" t="s">
        <v>35</v>
      </c>
      <c r="P2" s="7" t="s">
        <v>12</v>
      </c>
      <c r="Q2" s="7" t="s">
        <v>13</v>
      </c>
      <c r="R2" s="7" t="s">
        <v>14</v>
      </c>
      <c r="S2" s="7" t="s">
        <v>36</v>
      </c>
      <c r="T2" s="7" t="s">
        <v>37</v>
      </c>
      <c r="U2" s="7" t="s">
        <v>38</v>
      </c>
      <c r="V2" s="7" t="s">
        <v>39</v>
      </c>
      <c r="W2" s="1" t="s">
        <v>16</v>
      </c>
      <c r="X2" s="7" t="s">
        <v>40</v>
      </c>
      <c r="Y2" s="7" t="s">
        <v>18</v>
      </c>
      <c r="Z2" s="7" t="s">
        <v>19</v>
      </c>
      <c r="AA2" s="7" t="s">
        <v>41</v>
      </c>
      <c r="AB2" s="7" t="s">
        <v>42</v>
      </c>
      <c r="AC2" s="7" t="s">
        <v>43</v>
      </c>
      <c r="AD2" s="7" t="s">
        <v>21</v>
      </c>
      <c r="AE2" s="7" t="s">
        <v>22</v>
      </c>
      <c r="AF2" s="7" t="s">
        <v>44</v>
      </c>
      <c r="AG2" s="7" t="s">
        <v>45</v>
      </c>
    </row>
    <row r="3" ht="12.0" customHeight="1">
      <c r="A3" s="1"/>
      <c r="B3" s="1" t="s">
        <v>46</v>
      </c>
      <c r="C3" s="1"/>
      <c r="D3" s="1"/>
      <c r="E3" s="1"/>
      <c r="F3" s="1">
        <v>1.0</v>
      </c>
      <c r="G3" s="11" t="s">
        <v>47</v>
      </c>
      <c r="H3" s="7"/>
      <c r="I3" s="1"/>
      <c r="J3" s="7" t="s">
        <v>53</v>
      </c>
      <c r="K3" s="1"/>
      <c r="L3" s="1"/>
      <c r="M3" s="1"/>
      <c r="N3" s="11" t="s">
        <v>55</v>
      </c>
      <c r="O3" s="1"/>
      <c r="P3" s="1"/>
      <c r="Q3" s="7"/>
      <c r="R3" s="1"/>
      <c r="S3" s="1"/>
      <c r="T3" s="1"/>
      <c r="U3" s="7"/>
      <c r="V3" s="7" t="s">
        <v>58</v>
      </c>
      <c r="W3" s="1"/>
      <c r="X3" s="1"/>
      <c r="Y3" s="1"/>
      <c r="Z3" s="1"/>
      <c r="AA3" s="1"/>
      <c r="AB3" s="7" t="s">
        <v>59</v>
      </c>
      <c r="AC3" s="1"/>
      <c r="AD3" s="1"/>
      <c r="AE3" s="1"/>
      <c r="AF3" s="1"/>
      <c r="AG3" s="1"/>
    </row>
    <row r="4" ht="12.0" customHeight="1">
      <c r="A4" s="1"/>
      <c r="B4" s="13" t="s">
        <v>60</v>
      </c>
      <c r="C4" s="13"/>
      <c r="D4" s="13"/>
      <c r="E4" s="13" t="s">
        <v>61</v>
      </c>
      <c r="F4" s="1">
        <v>2.0</v>
      </c>
      <c r="G4" s="1">
        <v>100.0</v>
      </c>
      <c r="H4" s="7">
        <v>1.0</v>
      </c>
      <c r="I4" s="1">
        <v>100.0</v>
      </c>
      <c r="J4" s="1">
        <v>100.0</v>
      </c>
      <c r="K4" s="7">
        <v>1.0</v>
      </c>
      <c r="L4" s="7">
        <v>24.0</v>
      </c>
      <c r="M4" s="7">
        <v>1.2</v>
      </c>
      <c r="N4" s="7">
        <v>1.0</v>
      </c>
      <c r="O4" s="7">
        <v>1.0</v>
      </c>
      <c r="P4" s="7">
        <v>100.0</v>
      </c>
      <c r="Q4" s="7">
        <v>100.0</v>
      </c>
      <c r="R4" s="7">
        <v>100.0</v>
      </c>
      <c r="S4" s="7">
        <v>3.0</v>
      </c>
      <c r="T4" s="7">
        <v>100.0</v>
      </c>
      <c r="U4" s="7">
        <v>100.0</v>
      </c>
      <c r="V4" s="7">
        <v>100.0</v>
      </c>
      <c r="W4" s="1">
        <v>1.0</v>
      </c>
      <c r="X4" s="7">
        <v>10.0</v>
      </c>
      <c r="Y4" s="7">
        <v>2.0</v>
      </c>
      <c r="Z4" s="7">
        <v>1.0</v>
      </c>
      <c r="AA4" s="7">
        <v>100.0</v>
      </c>
      <c r="AB4" s="7">
        <v>100.0</v>
      </c>
      <c r="AC4" s="14">
        <v>3.0</v>
      </c>
      <c r="AD4" s="7">
        <v>400.0</v>
      </c>
      <c r="AE4" s="7">
        <v>360.0</v>
      </c>
      <c r="AF4" s="7">
        <v>8.0</v>
      </c>
      <c r="AG4" s="7">
        <v>1.0</v>
      </c>
    </row>
    <row r="5" ht="12.0" customHeight="1">
      <c r="A5" s="1"/>
      <c r="B5" s="16" t="s">
        <v>62</v>
      </c>
      <c r="C5" s="16"/>
      <c r="D5" s="16" t="s">
        <v>63</v>
      </c>
      <c r="E5" s="16" t="s">
        <v>61</v>
      </c>
      <c r="F5" s="1">
        <v>0.0</v>
      </c>
      <c r="G5" s="1">
        <v>0.0</v>
      </c>
      <c r="H5" s="7"/>
      <c r="I5" s="14">
        <v>47.7</v>
      </c>
      <c r="J5" s="14">
        <v>29.5</v>
      </c>
      <c r="K5" s="7">
        <v>0.216</v>
      </c>
      <c r="L5" s="7">
        <v>1.8</v>
      </c>
      <c r="M5" s="1">
        <v>0.0</v>
      </c>
      <c r="N5" s="1"/>
      <c r="O5" s="7">
        <v>0.185</v>
      </c>
      <c r="P5" s="7">
        <v>2.4</v>
      </c>
      <c r="Q5" s="7">
        <v>1.77</v>
      </c>
      <c r="R5" s="7">
        <v>48.8</v>
      </c>
      <c r="S5" s="7">
        <v>0.38</v>
      </c>
      <c r="T5" s="7">
        <v>66.4</v>
      </c>
      <c r="U5" s="1"/>
      <c r="V5" s="7">
        <v>42.4</v>
      </c>
      <c r="W5" s="1"/>
      <c r="X5" s="1"/>
      <c r="Y5" s="1"/>
      <c r="Z5" s="1"/>
      <c r="AA5" s="17">
        <v>99.7</v>
      </c>
      <c r="AB5" s="7"/>
      <c r="AC5" s="14">
        <v>0.4</v>
      </c>
      <c r="AD5" s="1"/>
      <c r="AE5" s="7"/>
      <c r="AF5" s="7">
        <v>0.69</v>
      </c>
      <c r="AG5" s="7">
        <v>0.16</v>
      </c>
    </row>
    <row r="6" ht="12.0" customHeight="1">
      <c r="A6" s="1"/>
      <c r="B6" s="13" t="s">
        <v>64</v>
      </c>
      <c r="C6" s="13" t="s">
        <v>65</v>
      </c>
      <c r="D6" s="13" t="s">
        <v>66</v>
      </c>
      <c r="E6" s="13" t="s">
        <v>61</v>
      </c>
      <c r="F6" s="1">
        <v>0.0</v>
      </c>
      <c r="G6" s="1">
        <v>0.0</v>
      </c>
      <c r="H6" s="7"/>
      <c r="I6" s="7">
        <v>46.5</v>
      </c>
      <c r="J6" s="7">
        <v>15.3</v>
      </c>
      <c r="K6" s="1"/>
      <c r="L6" s="1">
        <v>0.0</v>
      </c>
      <c r="M6" s="1">
        <v>0.0</v>
      </c>
      <c r="N6" s="1"/>
      <c r="O6" s="1"/>
      <c r="P6" s="1"/>
      <c r="Q6" s="7"/>
      <c r="R6" s="17">
        <v>20.5</v>
      </c>
      <c r="S6" s="1"/>
      <c r="T6" s="7">
        <v>0.0</v>
      </c>
      <c r="U6" s="1"/>
      <c r="V6" s="7">
        <v>23.9</v>
      </c>
      <c r="W6" s="1"/>
      <c r="X6" s="7">
        <v>2.71</v>
      </c>
      <c r="Y6" s="7">
        <v>0.94</v>
      </c>
      <c r="Z6" s="1"/>
      <c r="AA6" s="7"/>
      <c r="AB6" s="1"/>
      <c r="AC6" s="1"/>
      <c r="AD6" s="1"/>
      <c r="AE6" s="7"/>
      <c r="AF6" s="7"/>
      <c r="AG6" s="7"/>
    </row>
    <row r="7" ht="12.0" customHeight="1">
      <c r="A7" s="1"/>
      <c r="B7" s="13"/>
      <c r="C7" s="13" t="s">
        <v>67</v>
      </c>
      <c r="D7" s="13" t="s">
        <v>68</v>
      </c>
      <c r="E7" s="13" t="s">
        <v>61</v>
      </c>
      <c r="F7" s="1">
        <v>0.0</v>
      </c>
      <c r="G7" s="1">
        <v>0.0</v>
      </c>
      <c r="H7" s="7"/>
      <c r="I7" s="7">
        <v>3.0</v>
      </c>
      <c r="J7" s="7">
        <v>2.4</v>
      </c>
      <c r="K7" s="1"/>
      <c r="L7" s="1">
        <v>0.0</v>
      </c>
      <c r="M7" s="1">
        <v>0.0</v>
      </c>
      <c r="N7" s="1"/>
      <c r="O7" s="1"/>
      <c r="P7" s="1"/>
      <c r="Q7" s="1"/>
      <c r="R7" s="7">
        <v>2.2</v>
      </c>
      <c r="S7" s="1"/>
      <c r="T7" s="7">
        <v>0.0</v>
      </c>
      <c r="U7" s="1"/>
      <c r="V7" s="7">
        <v>5.6</v>
      </c>
      <c r="W7" s="1"/>
      <c r="X7" s="1"/>
      <c r="Y7" s="1"/>
      <c r="Z7" s="1"/>
      <c r="AA7" s="1"/>
      <c r="AB7" s="1"/>
      <c r="AC7" s="1"/>
      <c r="AD7" s="1"/>
      <c r="AE7" s="1"/>
      <c r="AF7" s="1"/>
      <c r="AG7" s="1"/>
    </row>
    <row r="8" ht="12.0" customHeight="1">
      <c r="A8" s="1"/>
      <c r="B8" s="13"/>
      <c r="C8" s="13" t="s">
        <v>69</v>
      </c>
      <c r="D8" s="13" t="s">
        <v>70</v>
      </c>
      <c r="E8" s="13" t="s">
        <v>61</v>
      </c>
      <c r="F8" s="1">
        <v>0.0</v>
      </c>
      <c r="G8" s="1">
        <v>0.0</v>
      </c>
      <c r="H8" s="1"/>
      <c r="I8" s="7">
        <v>43.5</v>
      </c>
      <c r="J8" s="7">
        <v>12.9</v>
      </c>
      <c r="K8" s="1"/>
      <c r="L8" s="1">
        <v>0.0</v>
      </c>
      <c r="M8" s="1">
        <v>0.0</v>
      </c>
      <c r="N8" s="1"/>
      <c r="O8" s="1"/>
      <c r="P8" s="7"/>
      <c r="Q8" s="1"/>
      <c r="R8" s="7">
        <v>18.3</v>
      </c>
      <c r="S8" s="1"/>
      <c r="T8" s="7">
        <v>0.0</v>
      </c>
      <c r="U8" s="1"/>
      <c r="V8" s="7">
        <v>18.3</v>
      </c>
      <c r="W8" s="1"/>
      <c r="X8" s="1"/>
      <c r="Y8" s="1"/>
      <c r="Z8" s="1"/>
      <c r="AA8" s="7"/>
      <c r="AB8" s="1"/>
      <c r="AC8" s="1"/>
      <c r="AD8" s="1"/>
      <c r="AE8" s="1"/>
      <c r="AF8" s="1"/>
      <c r="AG8" s="1"/>
    </row>
    <row r="9" ht="12.0" customHeight="1">
      <c r="A9" s="1"/>
      <c r="B9" s="16" t="s">
        <v>71</v>
      </c>
      <c r="C9" s="16"/>
      <c r="D9" s="16" t="s">
        <v>72</v>
      </c>
      <c r="E9" s="16" t="s">
        <v>61</v>
      </c>
      <c r="F9" s="1">
        <v>0.0</v>
      </c>
      <c r="G9" s="1">
        <v>0.0</v>
      </c>
      <c r="H9" s="7">
        <v>0.254</v>
      </c>
      <c r="I9" s="7">
        <v>24.5</v>
      </c>
      <c r="J9" s="7">
        <v>37.5</v>
      </c>
      <c r="K9" s="7">
        <v>0.073</v>
      </c>
      <c r="L9" s="7">
        <v>18.6</v>
      </c>
      <c r="M9" s="7">
        <v>0.311</v>
      </c>
      <c r="N9" s="1"/>
      <c r="O9" s="1"/>
      <c r="P9" s="7">
        <v>89.0</v>
      </c>
      <c r="Q9" s="7">
        <v>89.26</v>
      </c>
      <c r="R9" s="7">
        <v>13.4</v>
      </c>
      <c r="S9" s="7">
        <v>0.24</v>
      </c>
      <c r="T9" s="7">
        <v>7.2</v>
      </c>
      <c r="U9" s="1"/>
      <c r="V9" s="7">
        <v>18.5</v>
      </c>
      <c r="W9" s="1"/>
      <c r="X9" s="1"/>
      <c r="Y9" s="1"/>
      <c r="Z9" s="1"/>
      <c r="AA9" s="7"/>
      <c r="AB9" s="7">
        <v>4.4</v>
      </c>
      <c r="AC9" s="7">
        <v>0.53</v>
      </c>
      <c r="AD9" s="1"/>
      <c r="AE9" s="7"/>
      <c r="AF9" s="1"/>
      <c r="AG9" s="1"/>
    </row>
    <row r="10" ht="12.0" customHeight="1">
      <c r="A10" s="1"/>
      <c r="B10" s="13" t="s">
        <v>73</v>
      </c>
      <c r="C10" s="13" t="s">
        <v>74</v>
      </c>
      <c r="D10" s="13" t="s">
        <v>75</v>
      </c>
      <c r="E10" s="13" t="s">
        <v>61</v>
      </c>
      <c r="F10" s="1">
        <v>0.0</v>
      </c>
      <c r="G10" s="1">
        <v>100.0</v>
      </c>
      <c r="H10" s="7">
        <v>0.987</v>
      </c>
      <c r="I10" s="7">
        <v>4.7</v>
      </c>
      <c r="J10" s="7">
        <v>25.1</v>
      </c>
      <c r="K10" s="7">
        <v>0.122</v>
      </c>
      <c r="L10" s="7">
        <v>1.5</v>
      </c>
      <c r="M10" s="14">
        <v>1.208</v>
      </c>
      <c r="N10" s="1"/>
      <c r="O10" s="1"/>
      <c r="P10" s="7">
        <v>1.3</v>
      </c>
      <c r="Q10" s="7">
        <v>0.22</v>
      </c>
      <c r="R10" s="7">
        <v>16.72</v>
      </c>
      <c r="S10" s="7">
        <v>0.018</v>
      </c>
      <c r="T10" s="7">
        <v>13.6</v>
      </c>
      <c r="U10" s="14"/>
      <c r="V10" s="7">
        <v>21.6</v>
      </c>
      <c r="W10" s="1"/>
      <c r="X10" s="1"/>
      <c r="Y10" s="7">
        <v>0.1</v>
      </c>
      <c r="Z10" s="1"/>
      <c r="AA10" s="7"/>
      <c r="AB10" s="7"/>
      <c r="AC10" s="7">
        <v>0.025</v>
      </c>
      <c r="AD10" s="1"/>
      <c r="AE10" s="7"/>
      <c r="AF10" s="7">
        <v>0.03</v>
      </c>
      <c r="AG10" s="1"/>
    </row>
    <row r="11" ht="12.0" customHeight="1">
      <c r="A11" s="1"/>
      <c r="B11" s="13"/>
      <c r="C11" s="13" t="s">
        <v>76</v>
      </c>
      <c r="D11" s="13" t="s">
        <v>77</v>
      </c>
      <c r="E11" s="13" t="s">
        <v>61</v>
      </c>
      <c r="F11" s="1">
        <v>0.0</v>
      </c>
      <c r="G11" s="7">
        <v>7.06</v>
      </c>
      <c r="H11" s="7"/>
      <c r="I11" s="7">
        <v>0.62</v>
      </c>
      <c r="J11" s="7">
        <v>3.43</v>
      </c>
      <c r="K11" s="1"/>
      <c r="L11" s="1"/>
      <c r="M11" s="7">
        <v>0.358</v>
      </c>
      <c r="N11" s="1"/>
      <c r="O11" s="1"/>
      <c r="P11" s="1"/>
      <c r="Q11" s="1"/>
      <c r="R11" s="7">
        <v>3.45</v>
      </c>
      <c r="S11" s="1"/>
      <c r="T11" s="7">
        <v>4.11</v>
      </c>
      <c r="U11" s="14"/>
      <c r="V11" s="7">
        <v>12.4</v>
      </c>
      <c r="W11" s="1"/>
      <c r="X11" s="1"/>
      <c r="Y11" s="1"/>
      <c r="Z11" s="1"/>
      <c r="AA11" s="7"/>
      <c r="AB11" s="7"/>
      <c r="AC11" s="1"/>
      <c r="AD11" s="1"/>
      <c r="AE11" s="7"/>
      <c r="AF11" s="1"/>
      <c r="AG11" s="1"/>
    </row>
    <row r="12" ht="12.0" customHeight="1">
      <c r="A12" s="1"/>
      <c r="B12" s="13"/>
      <c r="C12" s="13" t="s">
        <v>78</v>
      </c>
      <c r="D12" s="13" t="s">
        <v>79</v>
      </c>
      <c r="E12" s="13" t="s">
        <v>61</v>
      </c>
      <c r="F12" s="1">
        <v>0.0</v>
      </c>
      <c r="G12" s="7">
        <v>60.09</v>
      </c>
      <c r="H12" s="7"/>
      <c r="I12" s="7">
        <v>0.25</v>
      </c>
      <c r="J12" s="7">
        <v>5.61</v>
      </c>
      <c r="K12" s="1"/>
      <c r="L12" s="1"/>
      <c r="M12" s="7">
        <v>0.0406</v>
      </c>
      <c r="N12" s="1"/>
      <c r="O12" s="1"/>
      <c r="P12" s="1"/>
      <c r="Q12" s="1"/>
      <c r="R12" s="7">
        <v>7.37</v>
      </c>
      <c r="S12" s="1"/>
      <c r="T12" s="7">
        <v>1.46</v>
      </c>
      <c r="U12" s="7"/>
      <c r="V12" s="7">
        <v>6.88</v>
      </c>
      <c r="W12" s="1"/>
      <c r="X12" s="1"/>
      <c r="Y12" s="1"/>
      <c r="Z12" s="7">
        <v>0.0067</v>
      </c>
      <c r="AA12" s="7"/>
      <c r="AB12" s="7"/>
      <c r="AC12" s="1"/>
      <c r="AD12" s="1"/>
      <c r="AE12" s="7"/>
      <c r="AF12" s="1"/>
      <c r="AG12" s="1"/>
    </row>
    <row r="13" ht="12.0" customHeight="1">
      <c r="A13" s="1"/>
      <c r="B13" s="13"/>
      <c r="C13" s="13" t="s">
        <v>80</v>
      </c>
      <c r="D13" s="13" t="s">
        <v>81</v>
      </c>
      <c r="E13" s="13" t="s">
        <v>61</v>
      </c>
      <c r="F13" s="1">
        <v>0.0</v>
      </c>
      <c r="G13" s="7">
        <v>26.1</v>
      </c>
      <c r="H13" s="7"/>
      <c r="I13" s="7">
        <v>1.94</v>
      </c>
      <c r="J13" s="7">
        <v>13.61</v>
      </c>
      <c r="K13" s="1"/>
      <c r="L13" s="1"/>
      <c r="M13" s="7">
        <v>0.3824</v>
      </c>
      <c r="N13" s="1"/>
      <c r="O13" s="1"/>
      <c r="P13" s="1"/>
      <c r="Q13" s="1"/>
      <c r="R13" s="7">
        <v>5.9</v>
      </c>
      <c r="S13" s="1"/>
      <c r="T13" s="7">
        <v>3.68</v>
      </c>
      <c r="U13" s="7"/>
      <c r="V13" s="7">
        <v>0.7</v>
      </c>
      <c r="W13" s="1"/>
      <c r="X13" s="1"/>
      <c r="Y13" s="1"/>
      <c r="Z13" s="7">
        <v>0.0027</v>
      </c>
      <c r="AA13" s="7"/>
      <c r="AB13" s="7"/>
      <c r="AC13" s="1"/>
      <c r="AD13" s="1"/>
      <c r="AE13" s="7"/>
      <c r="AF13" s="1"/>
      <c r="AG13" s="1"/>
    </row>
    <row r="14" ht="12.0" customHeight="1">
      <c r="A14" s="1"/>
      <c r="B14" s="13"/>
      <c r="C14" s="13" t="s">
        <v>82</v>
      </c>
      <c r="D14" s="13" t="s">
        <v>83</v>
      </c>
      <c r="E14" s="13" t="s">
        <v>61</v>
      </c>
      <c r="F14" s="1">
        <v>0.0</v>
      </c>
      <c r="G14" s="7">
        <v>7.5</v>
      </c>
      <c r="H14" s="7">
        <v>0.35</v>
      </c>
      <c r="I14" s="7">
        <v>1.35</v>
      </c>
      <c r="J14" s="7">
        <v>1.96</v>
      </c>
      <c r="K14" s="1"/>
      <c r="L14" s="1"/>
      <c r="M14" s="1"/>
      <c r="N14" s="1"/>
      <c r="O14" s="1"/>
      <c r="P14" s="1"/>
      <c r="Q14" s="1"/>
      <c r="R14" s="7">
        <v>0.22</v>
      </c>
      <c r="S14" s="1"/>
      <c r="T14" s="7">
        <v>0.81</v>
      </c>
      <c r="U14" s="1"/>
      <c r="V14" s="7">
        <v>0.04</v>
      </c>
      <c r="W14" s="1"/>
      <c r="X14" s="1"/>
      <c r="Y14" s="1"/>
      <c r="Z14" s="1"/>
      <c r="AA14" s="7"/>
      <c r="AB14" s="1"/>
      <c r="AC14" s="1"/>
      <c r="AD14" s="1"/>
      <c r="AE14" s="7"/>
      <c r="AF14" s="1"/>
      <c r="AG14" s="1"/>
    </row>
    <row r="15" ht="12.0" customHeight="1">
      <c r="A15" s="1"/>
      <c r="B15" s="13"/>
      <c r="C15" s="13" t="s">
        <v>84</v>
      </c>
      <c r="D15" s="13" t="s">
        <v>85</v>
      </c>
      <c r="E15" s="13" t="s">
        <v>61</v>
      </c>
      <c r="F15" s="1"/>
      <c r="G15" s="1"/>
      <c r="H15" s="7">
        <v>0.3</v>
      </c>
      <c r="I15" s="1"/>
      <c r="J15" s="1"/>
      <c r="K15" s="1"/>
      <c r="L15" s="1"/>
      <c r="M15" s="14">
        <v>0.27</v>
      </c>
      <c r="N15" s="1"/>
      <c r="O15" s="1"/>
      <c r="P15" s="1"/>
      <c r="Q15" s="1"/>
      <c r="R15" s="1"/>
      <c r="S15" s="1"/>
      <c r="T15" s="1"/>
      <c r="U15" s="1"/>
      <c r="V15" s="1"/>
      <c r="W15" s="1"/>
      <c r="X15" s="1"/>
      <c r="Y15" s="1"/>
      <c r="Z15" s="1"/>
      <c r="AA15" s="1"/>
      <c r="AB15" s="1"/>
      <c r="AC15" s="1"/>
      <c r="AD15" s="1"/>
      <c r="AE15" s="1"/>
      <c r="AF15" s="1"/>
      <c r="AG15" s="1"/>
    </row>
    <row r="16" ht="12.0" customHeight="1">
      <c r="A16" s="1"/>
      <c r="B16" s="13"/>
      <c r="C16" s="13" t="s">
        <v>86</v>
      </c>
      <c r="D16" s="13" t="s">
        <v>87</v>
      </c>
      <c r="E16" s="13" t="s">
        <v>61</v>
      </c>
      <c r="F16" s="1">
        <v>0.0</v>
      </c>
      <c r="G16" s="7">
        <v>19.0</v>
      </c>
      <c r="H16" s="7"/>
      <c r="I16" s="7">
        <v>0.59</v>
      </c>
      <c r="J16" s="7">
        <v>11.65</v>
      </c>
      <c r="K16" s="1"/>
      <c r="L16" s="1"/>
      <c r="M16" s="1"/>
      <c r="N16" s="1"/>
      <c r="O16" s="1"/>
      <c r="P16" s="1"/>
      <c r="Q16" s="1"/>
      <c r="R16" s="7">
        <v>5.68</v>
      </c>
      <c r="S16" s="1"/>
      <c r="T16" s="7">
        <v>2.87</v>
      </c>
      <c r="U16" s="1"/>
      <c r="V16" s="7">
        <v>0.66</v>
      </c>
      <c r="W16" s="1"/>
      <c r="X16" s="1"/>
      <c r="Y16" s="1"/>
      <c r="Z16" s="1"/>
      <c r="AA16" s="7"/>
      <c r="AB16" s="1"/>
      <c r="AC16" s="1"/>
      <c r="AD16" s="1"/>
      <c r="AE16" s="7"/>
      <c r="AF16" s="1"/>
      <c r="AG16" s="1"/>
    </row>
    <row r="17" ht="12.0" customHeight="1">
      <c r="A17" s="1"/>
      <c r="B17" s="13"/>
      <c r="C17" s="13" t="s">
        <v>88</v>
      </c>
      <c r="D17" s="13"/>
      <c r="E17" s="13"/>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ht="12.0" customHeight="1">
      <c r="A18" s="1"/>
      <c r="B18" s="13"/>
      <c r="C18" s="13" t="s">
        <v>89</v>
      </c>
      <c r="D18" s="13"/>
      <c r="E18" s="13"/>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ht="12.0" customHeight="1">
      <c r="A19" s="1"/>
      <c r="B19" s="13"/>
      <c r="C19" s="13" t="s">
        <v>90</v>
      </c>
      <c r="D19" s="13"/>
      <c r="E19" s="13"/>
      <c r="F19" s="1"/>
      <c r="G19" s="1"/>
      <c r="H19" s="1"/>
      <c r="I19" s="1"/>
      <c r="J19" s="1"/>
      <c r="K19" s="1"/>
      <c r="L19" s="1"/>
      <c r="M19" s="1"/>
      <c r="N19" s="1"/>
      <c r="O19" s="1"/>
      <c r="P19" s="1"/>
      <c r="Q19" s="1"/>
      <c r="R19" s="1"/>
      <c r="S19" s="1"/>
      <c r="T19" s="1"/>
      <c r="U19" s="1"/>
      <c r="V19" s="7">
        <v>1.0</v>
      </c>
      <c r="W19" s="1"/>
      <c r="X19" s="1"/>
      <c r="Y19" s="1"/>
      <c r="Z19" s="1"/>
      <c r="AA19" s="1"/>
      <c r="AB19" s="1"/>
      <c r="AC19" s="1"/>
      <c r="AD19" s="1"/>
      <c r="AE19" s="1"/>
      <c r="AF19" s="1"/>
      <c r="AG19" s="1"/>
    </row>
    <row r="20" ht="12.0" customHeight="1">
      <c r="A20" s="1"/>
      <c r="B20" s="13"/>
      <c r="C20" s="13" t="s">
        <v>91</v>
      </c>
      <c r="D20" s="13"/>
      <c r="E20" s="13"/>
      <c r="F20" s="1"/>
      <c r="G20" s="1"/>
      <c r="H20" s="1"/>
      <c r="I20" s="1"/>
      <c r="J20" s="7">
        <v>16.0</v>
      </c>
      <c r="K20" s="1"/>
      <c r="L20" s="1"/>
      <c r="M20" s="1"/>
      <c r="N20" s="1"/>
      <c r="O20" s="1"/>
      <c r="P20" s="1"/>
      <c r="Q20" s="1"/>
      <c r="R20" s="1"/>
      <c r="S20" s="1"/>
      <c r="T20" s="1"/>
      <c r="U20" s="1"/>
      <c r="V20" s="7">
        <v>19.0</v>
      </c>
      <c r="W20" s="1"/>
      <c r="X20" s="1"/>
      <c r="Y20" s="1"/>
      <c r="Z20" s="1"/>
      <c r="AA20" s="1"/>
      <c r="AB20" s="1"/>
      <c r="AC20" s="1"/>
      <c r="AD20" s="1"/>
      <c r="AE20" s="1"/>
      <c r="AF20" s="1"/>
      <c r="AG20" s="1"/>
    </row>
    <row r="21" ht="12.0" customHeight="1">
      <c r="A21" s="1"/>
      <c r="B21" s="13"/>
      <c r="C21" s="13" t="s">
        <v>92</v>
      </c>
      <c r="D21" s="13"/>
      <c r="E21" s="13"/>
      <c r="F21" s="1"/>
      <c r="G21" s="7">
        <v>4.0</v>
      </c>
      <c r="H21" s="1"/>
      <c r="I21" s="1"/>
      <c r="J21" s="7">
        <v>2500.0</v>
      </c>
      <c r="K21" s="1"/>
      <c r="L21" s="1"/>
      <c r="M21" s="1"/>
      <c r="N21" s="1"/>
      <c r="O21" s="1"/>
      <c r="P21" s="1"/>
      <c r="Q21" s="1"/>
      <c r="R21" s="1"/>
      <c r="S21" s="1"/>
      <c r="T21" s="1"/>
      <c r="U21" s="1"/>
      <c r="V21" s="7">
        <v>5100.0</v>
      </c>
      <c r="W21" s="1"/>
      <c r="X21" s="1"/>
      <c r="Y21" s="1"/>
      <c r="Z21" s="1"/>
      <c r="AA21" s="1"/>
      <c r="AB21" s="1"/>
      <c r="AC21" s="1"/>
      <c r="AD21" s="1"/>
      <c r="AE21" s="7"/>
      <c r="AF21" s="1"/>
      <c r="AG21" s="1"/>
    </row>
    <row r="22" ht="12.0" customHeight="1">
      <c r="A22" s="1"/>
      <c r="B22" s="13"/>
      <c r="C22" s="13" t="s">
        <v>93</v>
      </c>
      <c r="D22" s="13"/>
      <c r="E22" s="13"/>
      <c r="F22" s="1"/>
      <c r="G22" s="7"/>
      <c r="H22" s="1"/>
      <c r="I22" s="1"/>
      <c r="J22" s="7">
        <v>700.0</v>
      </c>
      <c r="K22" s="1"/>
      <c r="L22" s="1"/>
      <c r="M22" s="1"/>
      <c r="N22" s="1"/>
      <c r="O22" s="1"/>
      <c r="P22" s="1"/>
      <c r="Q22" s="1"/>
      <c r="R22" s="1"/>
      <c r="S22" s="1"/>
      <c r="T22" s="1"/>
      <c r="U22" s="1"/>
      <c r="V22" s="7">
        <v>7000.0</v>
      </c>
      <c r="W22" s="1"/>
      <c r="X22" s="1"/>
      <c r="Y22" s="1"/>
      <c r="Z22" s="1"/>
      <c r="AA22" s="1"/>
      <c r="AB22" s="1"/>
      <c r="AC22" s="1"/>
      <c r="AD22" s="1"/>
      <c r="AE22" s="7"/>
      <c r="AF22" s="1"/>
      <c r="AG22" s="1"/>
    </row>
    <row r="23" ht="12.0" customHeight="1">
      <c r="A23" s="1"/>
      <c r="B23" s="13"/>
      <c r="C23" s="13" t="s">
        <v>94</v>
      </c>
      <c r="D23" s="13"/>
      <c r="E23" s="13"/>
      <c r="F23" s="1"/>
      <c r="G23" s="1"/>
      <c r="H23" s="1"/>
      <c r="I23" s="1"/>
      <c r="J23" s="14">
        <v>5200.0</v>
      </c>
      <c r="K23" s="1"/>
      <c r="L23" s="1"/>
      <c r="M23" s="1"/>
      <c r="N23" s="1"/>
      <c r="O23" s="1"/>
      <c r="P23" s="1"/>
      <c r="Q23" s="1"/>
      <c r="R23" s="1"/>
      <c r="S23" s="1"/>
      <c r="T23" s="1"/>
      <c r="U23" s="1"/>
      <c r="V23" s="1"/>
      <c r="W23" s="1"/>
      <c r="X23" s="1"/>
      <c r="Y23" s="1"/>
      <c r="Z23" s="1"/>
      <c r="AA23" s="7"/>
      <c r="AB23" s="7"/>
      <c r="AC23" s="1"/>
      <c r="AD23" s="1"/>
      <c r="AE23" s="7"/>
      <c r="AF23" s="1"/>
      <c r="AG23" s="1"/>
    </row>
    <row r="24" ht="12.0" customHeight="1">
      <c r="A24" s="1"/>
      <c r="B24" s="13"/>
      <c r="C24" s="13" t="s">
        <v>95</v>
      </c>
      <c r="D24" s="13"/>
      <c r="E24" s="13"/>
      <c r="F24" s="1"/>
      <c r="G24" s="1"/>
      <c r="H24" s="1"/>
      <c r="I24" s="1"/>
      <c r="J24" s="7">
        <v>12000.0</v>
      </c>
      <c r="K24" s="1"/>
      <c r="L24" s="1"/>
      <c r="M24" s="1"/>
      <c r="N24" s="1"/>
      <c r="O24" s="1"/>
      <c r="P24" s="1"/>
      <c r="Q24" s="1"/>
      <c r="R24" s="1"/>
      <c r="S24" s="1"/>
      <c r="T24" s="1"/>
      <c r="U24" s="1"/>
      <c r="V24" s="7">
        <v>660.0</v>
      </c>
      <c r="W24" s="1"/>
      <c r="X24" s="1"/>
      <c r="Y24" s="1"/>
      <c r="Z24" s="1"/>
      <c r="AA24" s="7"/>
      <c r="AB24" s="1"/>
      <c r="AC24" s="1"/>
      <c r="AD24" s="1"/>
      <c r="AE24" s="7"/>
      <c r="AF24" s="1"/>
      <c r="AG24" s="1"/>
    </row>
    <row r="25" ht="12.0" customHeight="1">
      <c r="A25" s="1"/>
      <c r="B25" s="13"/>
      <c r="C25" s="13" t="s">
        <v>96</v>
      </c>
      <c r="D25" s="13"/>
      <c r="E25" s="13"/>
      <c r="F25" s="1"/>
      <c r="G25" s="1"/>
      <c r="H25" s="1"/>
      <c r="I25" s="1"/>
      <c r="J25" s="7">
        <v>2000.0</v>
      </c>
      <c r="K25" s="1"/>
      <c r="L25" s="1"/>
      <c r="M25" s="1"/>
      <c r="N25" s="1"/>
      <c r="O25" s="1"/>
      <c r="P25" s="1"/>
      <c r="Q25" s="1"/>
      <c r="R25" s="1"/>
      <c r="S25" s="1"/>
      <c r="T25" s="1"/>
      <c r="U25" s="1"/>
      <c r="V25" s="7">
        <v>37.0</v>
      </c>
      <c r="W25" s="1"/>
      <c r="X25" s="1"/>
      <c r="Y25" s="1"/>
      <c r="Z25" s="1"/>
      <c r="AA25" s="7"/>
      <c r="AB25" s="7"/>
      <c r="AC25" s="1"/>
      <c r="AD25" s="1"/>
      <c r="AE25" s="7"/>
      <c r="AF25" s="1"/>
      <c r="AG25" s="1"/>
    </row>
    <row r="26" ht="12.0" customHeight="1">
      <c r="A26" s="1"/>
      <c r="B26" s="13"/>
      <c r="C26" s="13" t="s">
        <v>97</v>
      </c>
      <c r="D26" s="13"/>
      <c r="E26" s="13"/>
      <c r="F26" s="1"/>
      <c r="G26" s="1"/>
      <c r="H26" s="1"/>
      <c r="I26" s="1"/>
      <c r="J26" s="1"/>
      <c r="K26" s="1"/>
      <c r="L26" s="1"/>
      <c r="M26" s="1"/>
      <c r="N26" s="1"/>
      <c r="O26" s="1"/>
      <c r="P26" s="1"/>
      <c r="Q26" s="1"/>
      <c r="R26" s="1"/>
      <c r="S26" s="1"/>
      <c r="T26" s="1"/>
      <c r="U26" s="1"/>
      <c r="V26" s="1"/>
      <c r="W26" s="1"/>
      <c r="X26" s="1"/>
      <c r="Y26" s="1"/>
      <c r="Z26" s="1"/>
      <c r="AA26" s="7"/>
      <c r="AB26" s="1"/>
      <c r="AC26" s="1"/>
      <c r="AD26" s="1"/>
      <c r="AE26" s="1"/>
      <c r="AF26" s="1"/>
      <c r="AG26" s="1"/>
    </row>
    <row r="27" ht="12.0" customHeight="1">
      <c r="A27" s="1"/>
      <c r="B27" s="13"/>
      <c r="C27" s="13" t="s">
        <v>98</v>
      </c>
      <c r="D27" s="13"/>
      <c r="E27" s="13"/>
      <c r="F27" s="1"/>
      <c r="G27" s="1"/>
      <c r="H27" s="1"/>
      <c r="I27" s="1"/>
      <c r="J27" s="1"/>
      <c r="K27" s="1"/>
      <c r="L27" s="1"/>
      <c r="M27" s="1"/>
      <c r="N27" s="1"/>
      <c r="O27" s="1"/>
      <c r="P27" s="1"/>
      <c r="Q27" s="1"/>
      <c r="R27" s="1"/>
      <c r="S27" s="1"/>
      <c r="T27" s="1"/>
      <c r="U27" s="1"/>
      <c r="V27" s="1"/>
      <c r="W27" s="1"/>
      <c r="X27" s="7">
        <v>9.3</v>
      </c>
      <c r="Y27" s="1"/>
      <c r="Z27" s="1"/>
      <c r="AA27" s="7"/>
      <c r="AB27" s="1"/>
      <c r="AC27" s="1"/>
      <c r="AD27" s="1"/>
      <c r="AE27" s="1"/>
      <c r="AF27" s="1"/>
      <c r="AG27" s="1"/>
    </row>
    <row r="28" ht="12.0" customHeight="1">
      <c r="A28" s="1"/>
      <c r="B28" s="13"/>
      <c r="C28" s="13" t="s">
        <v>99</v>
      </c>
      <c r="D28" s="13"/>
      <c r="E28" s="13"/>
      <c r="F28" s="1"/>
      <c r="G28" s="1"/>
      <c r="H28" s="1"/>
      <c r="I28" s="1"/>
      <c r="J28" s="1"/>
      <c r="K28" s="1"/>
      <c r="L28" s="1"/>
      <c r="M28" s="1"/>
      <c r="N28" s="1"/>
      <c r="O28" s="1"/>
      <c r="P28" s="1"/>
      <c r="Q28" s="1"/>
      <c r="R28" s="1"/>
      <c r="S28" s="1"/>
      <c r="T28" s="1"/>
      <c r="U28" s="1"/>
      <c r="V28" s="1"/>
      <c r="W28" s="1"/>
      <c r="X28" s="7">
        <v>4.6</v>
      </c>
      <c r="Y28" s="1"/>
      <c r="Z28" s="1"/>
      <c r="AA28" s="7"/>
      <c r="AB28" s="1"/>
      <c r="AC28" s="1"/>
      <c r="AD28" s="1"/>
      <c r="AE28" s="1"/>
      <c r="AF28" s="1"/>
      <c r="AG28" s="1"/>
    </row>
    <row r="29" ht="12.0" customHeight="1">
      <c r="A29" s="1"/>
      <c r="B29" s="13"/>
      <c r="C29" s="13" t="s">
        <v>100</v>
      </c>
      <c r="D29" s="13"/>
      <c r="E29" s="13"/>
      <c r="F29" s="1"/>
      <c r="G29" s="1"/>
      <c r="H29" s="1"/>
      <c r="I29" s="1"/>
      <c r="J29" s="7"/>
      <c r="K29" s="1"/>
      <c r="L29" s="1"/>
      <c r="M29" s="1"/>
      <c r="N29" s="1"/>
      <c r="O29" s="1"/>
      <c r="P29" s="1"/>
      <c r="Q29" s="1"/>
      <c r="R29" s="1"/>
      <c r="S29" s="1"/>
      <c r="T29" s="1"/>
      <c r="U29" s="1"/>
      <c r="V29" s="1"/>
      <c r="W29" s="1"/>
      <c r="X29" s="1"/>
      <c r="Y29" s="1"/>
      <c r="Z29" s="1"/>
      <c r="AA29" s="7"/>
      <c r="AB29" s="1"/>
      <c r="AC29" s="1"/>
      <c r="AD29" s="1"/>
      <c r="AE29" s="1"/>
      <c r="AF29" s="1"/>
      <c r="AG29" s="1"/>
    </row>
    <row r="30" ht="12.0" customHeight="1">
      <c r="A30" s="1"/>
      <c r="B30" s="13"/>
      <c r="C30" s="13" t="s">
        <v>101</v>
      </c>
      <c r="D30" s="13" t="s">
        <v>102</v>
      </c>
      <c r="E30" s="13" t="s">
        <v>103</v>
      </c>
      <c r="F30" s="1">
        <v>0.0</v>
      </c>
      <c r="G30" s="1"/>
      <c r="H30" s="1"/>
      <c r="I30" s="1"/>
      <c r="J30" s="1"/>
      <c r="K30" s="1"/>
      <c r="L30" s="1">
        <v>0.0</v>
      </c>
      <c r="M30" s="1"/>
      <c r="N30" s="1"/>
      <c r="O30" s="1"/>
      <c r="P30" s="7"/>
      <c r="Q30" s="1"/>
      <c r="R30" s="1"/>
      <c r="S30" s="1"/>
      <c r="T30" s="7">
        <v>0.0</v>
      </c>
      <c r="U30" s="1"/>
      <c r="V30" s="1"/>
      <c r="W30" s="1"/>
      <c r="X30" s="1"/>
      <c r="Y30" s="1"/>
      <c r="Z30" s="1"/>
      <c r="AA30" s="1"/>
      <c r="AB30" s="1"/>
      <c r="AC30" s="1"/>
      <c r="AD30" s="1"/>
      <c r="AE30" s="1"/>
      <c r="AF30" s="1"/>
      <c r="AG30" s="1"/>
    </row>
    <row r="31" ht="12.0" customHeight="1">
      <c r="A31" s="1"/>
      <c r="B31" s="16" t="s">
        <v>104</v>
      </c>
      <c r="C31" s="16" t="s">
        <v>105</v>
      </c>
      <c r="D31" s="16" t="s">
        <v>106</v>
      </c>
      <c r="E31" s="16" t="s">
        <v>103</v>
      </c>
      <c r="F31" s="1">
        <v>0.4</v>
      </c>
      <c r="G31" s="1"/>
      <c r="H31" s="7"/>
      <c r="I31" s="7">
        <v>450.0</v>
      </c>
      <c r="J31" s="7">
        <v>180.0</v>
      </c>
      <c r="K31" s="1"/>
      <c r="L31" s="7">
        <v>85.0</v>
      </c>
      <c r="M31" s="1">
        <v>0.0</v>
      </c>
      <c r="N31" s="1"/>
      <c r="O31" s="7">
        <v>600.0</v>
      </c>
      <c r="P31" s="14"/>
      <c r="Q31" s="7">
        <v>366.0</v>
      </c>
      <c r="R31" s="7">
        <v>35.0</v>
      </c>
      <c r="S31" s="1"/>
      <c r="T31" s="7">
        <v>640.0</v>
      </c>
      <c r="U31" s="14"/>
      <c r="V31" s="7">
        <v>140.0</v>
      </c>
      <c r="W31" s="1"/>
      <c r="X31" s="7">
        <v>71.0</v>
      </c>
      <c r="Y31" s="7">
        <v>200.0</v>
      </c>
      <c r="Z31" s="7">
        <v>28.0</v>
      </c>
      <c r="AA31" s="7"/>
      <c r="AB31" s="7"/>
      <c r="AC31" s="1"/>
      <c r="AD31" s="1"/>
      <c r="AE31" s="7"/>
      <c r="AF31" s="7"/>
      <c r="AG31" s="7"/>
    </row>
    <row r="32" ht="12.0" customHeight="1">
      <c r="A32" s="1"/>
      <c r="B32" s="16" t="s">
        <v>107</v>
      </c>
      <c r="C32" s="16" t="s">
        <v>108</v>
      </c>
      <c r="D32" s="16" t="s">
        <v>109</v>
      </c>
      <c r="E32" s="16" t="s">
        <v>103</v>
      </c>
      <c r="F32" s="1">
        <v>1200.0</v>
      </c>
      <c r="G32" s="1"/>
      <c r="H32" s="1"/>
      <c r="I32" s="1">
        <v>0.0</v>
      </c>
      <c r="J32" s="1"/>
      <c r="K32" s="1"/>
      <c r="L32" s="1">
        <v>0.0</v>
      </c>
      <c r="M32" s="1">
        <v>0.0</v>
      </c>
      <c r="N32" s="1"/>
      <c r="O32" s="1"/>
      <c r="P32" s="1"/>
      <c r="Q32" s="1"/>
      <c r="R32" s="1"/>
      <c r="S32" s="1"/>
      <c r="T32" s="7">
        <v>0.0</v>
      </c>
      <c r="U32" s="7"/>
      <c r="V32" s="1"/>
      <c r="W32" s="1"/>
      <c r="X32" s="1"/>
      <c r="Y32" s="1"/>
      <c r="Z32" s="1"/>
      <c r="AA32" s="1"/>
      <c r="AB32" s="1"/>
      <c r="AC32" s="1"/>
      <c r="AD32" s="1"/>
      <c r="AE32" s="1"/>
      <c r="AF32" s="1"/>
      <c r="AG32" s="1"/>
    </row>
    <row r="33" ht="12.0" customHeight="1">
      <c r="A33" s="1"/>
      <c r="B33" s="16" t="s">
        <v>110</v>
      </c>
      <c r="C33" s="16" t="s">
        <v>111</v>
      </c>
      <c r="D33" s="16" t="s">
        <v>112</v>
      </c>
      <c r="E33" s="16" t="s">
        <v>113</v>
      </c>
      <c r="F33" s="1">
        <v>0.0</v>
      </c>
      <c r="G33" s="1"/>
      <c r="H33" s="7"/>
      <c r="I33" s="7">
        <v>8.0</v>
      </c>
      <c r="J33" s="7">
        <v>7.0</v>
      </c>
      <c r="K33" s="1"/>
      <c r="L33" s="1">
        <v>0.0</v>
      </c>
      <c r="M33" s="1">
        <v>0.0</v>
      </c>
      <c r="N33" s="1"/>
      <c r="O33" s="1"/>
      <c r="P33" s="7"/>
      <c r="Q33" s="1"/>
      <c r="R33" s="7">
        <v>5.0</v>
      </c>
      <c r="S33" s="7">
        <v>3.34</v>
      </c>
      <c r="T33" s="7">
        <v>0.0</v>
      </c>
      <c r="U33" s="14"/>
      <c r="V33" s="1"/>
      <c r="W33" s="1"/>
      <c r="X33" s="14">
        <v>1.1</v>
      </c>
      <c r="Y33" s="7">
        <v>20.0</v>
      </c>
      <c r="Z33" s="7">
        <v>0.47</v>
      </c>
      <c r="AA33" s="1"/>
      <c r="AB33" s="7"/>
      <c r="AC33" s="7">
        <v>3.34</v>
      </c>
      <c r="AD33" s="1"/>
      <c r="AE33" s="7"/>
      <c r="AF33" s="1"/>
      <c r="AG33" s="1"/>
    </row>
    <row r="34" ht="12.0" customHeight="1">
      <c r="A34" s="1"/>
      <c r="B34" s="16" t="s">
        <v>114</v>
      </c>
      <c r="C34" s="16" t="s">
        <v>115</v>
      </c>
      <c r="D34" s="16" t="s">
        <v>116</v>
      </c>
      <c r="E34" s="16" t="s">
        <v>103</v>
      </c>
      <c r="F34" s="1">
        <v>0.0</v>
      </c>
      <c r="G34" s="1"/>
      <c r="H34" s="7"/>
      <c r="I34" s="7">
        <v>1.3</v>
      </c>
      <c r="J34" s="7">
        <v>1.23</v>
      </c>
      <c r="K34" s="1"/>
      <c r="L34" s="1">
        <v>0.0</v>
      </c>
      <c r="M34" s="1">
        <v>0.0</v>
      </c>
      <c r="N34" s="1"/>
      <c r="O34" s="1"/>
      <c r="P34" s="7"/>
      <c r="Q34" s="7"/>
      <c r="R34" s="7">
        <v>0.48</v>
      </c>
      <c r="S34" s="7">
        <v>0.3</v>
      </c>
      <c r="T34" s="7">
        <v>0.39</v>
      </c>
      <c r="U34" s="7"/>
      <c r="V34" s="7">
        <v>3.8</v>
      </c>
      <c r="W34" s="1"/>
      <c r="X34" s="7">
        <v>0.01</v>
      </c>
      <c r="Y34" s="7">
        <v>0.6</v>
      </c>
      <c r="Z34" s="7">
        <v>0.02</v>
      </c>
      <c r="AA34" s="7"/>
      <c r="AB34" s="7"/>
      <c r="AC34" s="7">
        <v>0.3</v>
      </c>
      <c r="AD34" s="1"/>
      <c r="AE34" s="7"/>
      <c r="AF34" s="7"/>
      <c r="AG34" s="7">
        <v>0.6</v>
      </c>
    </row>
    <row r="35" ht="12.0" customHeight="1">
      <c r="A35" s="1"/>
      <c r="B35" s="16" t="s">
        <v>117</v>
      </c>
      <c r="C35" s="16" t="s">
        <v>118</v>
      </c>
      <c r="D35" s="16" t="s">
        <v>119</v>
      </c>
      <c r="E35" s="16" t="s">
        <v>113</v>
      </c>
      <c r="F35" s="1">
        <v>0.0</v>
      </c>
      <c r="G35" s="1"/>
      <c r="H35" s="7"/>
      <c r="I35" s="7">
        <v>4.0</v>
      </c>
      <c r="J35" s="1"/>
      <c r="K35" s="1"/>
      <c r="L35" s="1">
        <v>0.0</v>
      </c>
      <c r="M35" s="1">
        <v>0.0</v>
      </c>
      <c r="N35" s="1"/>
      <c r="O35" s="1"/>
      <c r="P35" s="7"/>
      <c r="Q35" s="1"/>
      <c r="R35" s="7">
        <v>3.0</v>
      </c>
      <c r="S35" s="1"/>
      <c r="T35" s="7">
        <v>0.0</v>
      </c>
      <c r="U35" s="7"/>
      <c r="V35" s="1"/>
      <c r="W35" s="1"/>
      <c r="X35" s="7">
        <v>24000.0</v>
      </c>
      <c r="Y35" s="1"/>
      <c r="Z35" s="7">
        <v>0.42</v>
      </c>
      <c r="AA35" s="7"/>
      <c r="AB35" s="7"/>
      <c r="AC35" s="1"/>
      <c r="AD35" s="1"/>
      <c r="AE35" s="1"/>
      <c r="AF35" s="7"/>
      <c r="AG35" s="7"/>
    </row>
    <row r="36" ht="12.0" customHeight="1">
      <c r="A36" s="1"/>
      <c r="B36" s="16" t="s">
        <v>120</v>
      </c>
      <c r="C36" s="16" t="s">
        <v>121</v>
      </c>
      <c r="D36" s="16" t="s">
        <v>122</v>
      </c>
      <c r="E36" s="16" t="s">
        <v>103</v>
      </c>
      <c r="F36" s="1">
        <v>0.0</v>
      </c>
      <c r="G36" s="1"/>
      <c r="H36" s="7"/>
      <c r="I36" s="7">
        <v>20.0</v>
      </c>
      <c r="J36" s="7">
        <v>6.2</v>
      </c>
      <c r="K36" s="1"/>
      <c r="L36" s="1">
        <v>0.0</v>
      </c>
      <c r="M36" s="1">
        <v>0.0</v>
      </c>
      <c r="N36" s="1"/>
      <c r="O36" s="1"/>
      <c r="P36" s="7"/>
      <c r="Q36" s="14"/>
      <c r="R36" s="7">
        <v>7.6</v>
      </c>
      <c r="S36" s="7">
        <v>2.27</v>
      </c>
      <c r="T36" s="7">
        <v>9.9</v>
      </c>
      <c r="U36" s="7"/>
      <c r="V36" s="7">
        <v>14.0</v>
      </c>
      <c r="W36" s="1"/>
      <c r="X36" s="1"/>
      <c r="Y36" s="7">
        <v>4.0</v>
      </c>
      <c r="Z36" s="7">
        <v>1.2</v>
      </c>
      <c r="AA36" s="1"/>
      <c r="AB36" s="7"/>
      <c r="AC36" s="7">
        <v>2.27</v>
      </c>
      <c r="AD36" s="1"/>
      <c r="AE36" s="7"/>
      <c r="AF36" s="7"/>
      <c r="AG36" s="7"/>
    </row>
    <row r="37" ht="12.0" customHeight="1">
      <c r="A37" s="1"/>
      <c r="B37" s="16" t="s">
        <v>123</v>
      </c>
      <c r="C37" s="16" t="s">
        <v>124</v>
      </c>
      <c r="D37" s="16" t="s">
        <v>125</v>
      </c>
      <c r="E37" s="16" t="s">
        <v>103</v>
      </c>
      <c r="F37" s="1">
        <v>0.4</v>
      </c>
      <c r="G37" s="1"/>
      <c r="H37" s="7"/>
      <c r="I37" s="7">
        <v>200.0</v>
      </c>
      <c r="J37" s="7">
        <v>250.0</v>
      </c>
      <c r="K37" s="1"/>
      <c r="L37" s="1">
        <v>0.0</v>
      </c>
      <c r="M37" s="1">
        <v>0.0</v>
      </c>
      <c r="N37" s="1"/>
      <c r="O37" s="1"/>
      <c r="P37" s="7"/>
      <c r="Q37" s="7">
        <v>43.0</v>
      </c>
      <c r="R37" s="7">
        <v>850.0</v>
      </c>
      <c r="S37" s="7">
        <v>64.0</v>
      </c>
      <c r="T37" s="7">
        <v>250.0</v>
      </c>
      <c r="U37" s="7"/>
      <c r="V37" s="7">
        <v>440.0</v>
      </c>
      <c r="W37" s="1"/>
      <c r="X37" s="7">
        <v>51.0</v>
      </c>
      <c r="Y37" s="7">
        <v>100.0</v>
      </c>
      <c r="Z37" s="7">
        <v>7.6</v>
      </c>
      <c r="AA37" s="7"/>
      <c r="AB37" s="7"/>
      <c r="AC37" s="7">
        <v>64.0</v>
      </c>
      <c r="AD37" s="1"/>
      <c r="AE37" s="7"/>
      <c r="AF37" s="7"/>
      <c r="AG37" s="7"/>
    </row>
    <row r="38" ht="12.0" customHeight="1">
      <c r="A38" s="1"/>
      <c r="B38" s="16" t="s">
        <v>126</v>
      </c>
      <c r="C38" s="16" t="s">
        <v>127</v>
      </c>
      <c r="D38" s="16" t="s">
        <v>128</v>
      </c>
      <c r="E38" s="16" t="s">
        <v>103</v>
      </c>
      <c r="F38" s="1">
        <v>0.0</v>
      </c>
      <c r="G38" s="1"/>
      <c r="H38" s="7"/>
      <c r="I38" s="7">
        <v>55.0</v>
      </c>
      <c r="J38" s="7">
        <v>2.32</v>
      </c>
      <c r="K38" s="1"/>
      <c r="L38" s="1">
        <v>0.0</v>
      </c>
      <c r="M38" s="1">
        <v>0.0</v>
      </c>
      <c r="N38" s="1"/>
      <c r="O38" s="1"/>
      <c r="P38" s="7"/>
      <c r="Q38" s="7"/>
      <c r="R38" s="7">
        <v>14.97</v>
      </c>
      <c r="S38" s="7">
        <v>1.27</v>
      </c>
      <c r="T38" s="7">
        <v>93.0</v>
      </c>
      <c r="U38" s="7"/>
      <c r="V38" s="1"/>
      <c r="W38" s="1"/>
      <c r="X38" s="7">
        <v>0.03</v>
      </c>
      <c r="Y38" s="1"/>
      <c r="Z38" s="7">
        <v>0.1</v>
      </c>
      <c r="AC38" s="7">
        <v>1.27</v>
      </c>
      <c r="AD38" s="1"/>
      <c r="AE38" s="7"/>
      <c r="AF38" s="1"/>
      <c r="AG38" s="1"/>
    </row>
    <row r="39" ht="12.0" customHeight="1">
      <c r="A39" s="1"/>
      <c r="B39" s="16" t="s">
        <v>129</v>
      </c>
      <c r="C39" s="16" t="s">
        <v>130</v>
      </c>
      <c r="D39" s="16" t="s">
        <v>131</v>
      </c>
      <c r="E39" s="16" t="s">
        <v>113</v>
      </c>
      <c r="F39" s="1">
        <v>0.0</v>
      </c>
      <c r="G39" s="1"/>
      <c r="H39" s="7"/>
      <c r="I39" s="7">
        <v>1.0</v>
      </c>
      <c r="J39" s="7">
        <v>370.0</v>
      </c>
      <c r="K39" s="1"/>
      <c r="L39" s="1">
        <v>0.0</v>
      </c>
      <c r="M39" s="1">
        <v>0.0</v>
      </c>
      <c r="N39" s="1"/>
      <c r="O39" s="1"/>
      <c r="P39" s="7"/>
      <c r="Q39" s="7"/>
      <c r="R39" s="7">
        <v>65.0</v>
      </c>
      <c r="S39" s="7">
        <v>8.34</v>
      </c>
      <c r="T39" s="7">
        <v>0.0</v>
      </c>
      <c r="U39" s="7"/>
      <c r="V39" s="1"/>
      <c r="W39" s="1"/>
      <c r="X39" s="7">
        <v>1.2</v>
      </c>
      <c r="Y39" s="1"/>
      <c r="Z39" s="7">
        <v>2.0</v>
      </c>
      <c r="AA39" s="1"/>
      <c r="AB39" s="7"/>
      <c r="AC39" s="7">
        <v>8.34</v>
      </c>
      <c r="AD39" s="1"/>
      <c r="AE39" s="7"/>
      <c r="AF39" s="7"/>
      <c r="AG39" s="7"/>
    </row>
    <row r="40" ht="12.0" customHeight="1">
      <c r="A40" s="1"/>
      <c r="B40" s="16" t="s">
        <v>132</v>
      </c>
      <c r="C40" s="16" t="s">
        <v>133</v>
      </c>
      <c r="D40" s="16" t="s">
        <v>134</v>
      </c>
      <c r="E40" s="16" t="s">
        <v>103</v>
      </c>
      <c r="F40" s="1">
        <v>0.0</v>
      </c>
      <c r="G40" s="1"/>
      <c r="H40" s="7"/>
      <c r="I40" s="7">
        <v>290.0</v>
      </c>
      <c r="J40" s="7">
        <v>680.0</v>
      </c>
      <c r="K40" s="1"/>
      <c r="L40" s="1">
        <v>0.0</v>
      </c>
      <c r="M40" s="1">
        <v>0.0</v>
      </c>
      <c r="N40" s="1"/>
      <c r="O40" s="1"/>
      <c r="P40" s="7"/>
      <c r="Q40" s="7"/>
      <c r="R40" s="7">
        <v>2000.0</v>
      </c>
      <c r="S40" s="1"/>
      <c r="T40" s="7">
        <v>95.0</v>
      </c>
      <c r="U40" s="7"/>
      <c r="V40" s="7">
        <v>660.0</v>
      </c>
      <c r="W40" s="1"/>
      <c r="X40" s="7">
        <v>20.0</v>
      </c>
      <c r="Y40" s="1"/>
      <c r="Z40" s="7">
        <v>3.3</v>
      </c>
      <c r="AA40" s="7"/>
      <c r="AB40" s="7"/>
      <c r="AC40" s="1"/>
      <c r="AD40" s="1"/>
      <c r="AE40" s="7"/>
      <c r="AF40" s="7"/>
      <c r="AG40" s="7"/>
    </row>
    <row r="41" ht="12.0" customHeight="1">
      <c r="A41" s="1"/>
      <c r="B41" s="16" t="s">
        <v>135</v>
      </c>
      <c r="C41" s="16" t="s">
        <v>136</v>
      </c>
      <c r="D41" s="16" t="s">
        <v>137</v>
      </c>
      <c r="E41" s="16" t="s">
        <v>103</v>
      </c>
      <c r="F41" s="1">
        <v>2.0</v>
      </c>
      <c r="G41" s="1"/>
      <c r="H41" s="7"/>
      <c r="I41" s="7">
        <v>2200.0</v>
      </c>
      <c r="J41" s="7">
        <v>2000.0</v>
      </c>
      <c r="K41" s="1"/>
      <c r="L41" s="1">
        <v>0.0</v>
      </c>
      <c r="M41" s="1">
        <v>0.0</v>
      </c>
      <c r="N41" s="7">
        <v>260.0</v>
      </c>
      <c r="O41" s="1"/>
      <c r="P41" s="7"/>
      <c r="Q41" s="7">
        <v>395.0</v>
      </c>
      <c r="R41" s="7">
        <v>1500.0</v>
      </c>
      <c r="S41" s="7">
        <v>96.0</v>
      </c>
      <c r="T41" s="7">
        <v>1400.0</v>
      </c>
      <c r="U41" s="7"/>
      <c r="V41" s="7">
        <v>2800.0</v>
      </c>
      <c r="W41" s="1"/>
      <c r="X41" s="7">
        <v>610.0</v>
      </c>
      <c r="Y41" s="1"/>
      <c r="Z41" s="7">
        <v>31.0</v>
      </c>
      <c r="AA41" s="7"/>
      <c r="AB41" s="7"/>
      <c r="AC41" s="7">
        <v>96.0</v>
      </c>
      <c r="AD41" s="1"/>
      <c r="AE41" s="7"/>
      <c r="AF41" s="7">
        <v>700.0</v>
      </c>
      <c r="AG41" s="7"/>
    </row>
    <row r="42" ht="12.0" customHeight="1">
      <c r="A42" s="1"/>
      <c r="B42" s="16" t="s">
        <v>141</v>
      </c>
      <c r="C42" s="16" t="s">
        <v>142</v>
      </c>
      <c r="D42" s="16" t="s">
        <v>143</v>
      </c>
      <c r="E42" s="16" t="s">
        <v>113</v>
      </c>
      <c r="F42" s="1">
        <v>0.0</v>
      </c>
      <c r="G42" s="1"/>
      <c r="H42" s="7"/>
      <c r="I42" s="7">
        <v>3.0</v>
      </c>
      <c r="J42" s="7">
        <v>5.0</v>
      </c>
      <c r="K42" s="1"/>
      <c r="L42" s="1">
        <v>0.0</v>
      </c>
      <c r="M42" s="1">
        <v>0.0</v>
      </c>
      <c r="N42" s="1"/>
      <c r="O42" s="1"/>
      <c r="P42" s="7"/>
      <c r="Q42" s="7"/>
      <c r="R42" s="7">
        <v>5.0</v>
      </c>
      <c r="S42" s="7">
        <v>9.34</v>
      </c>
      <c r="T42" s="7">
        <v>0.0</v>
      </c>
      <c r="U42" s="7"/>
      <c r="V42" s="1"/>
      <c r="W42" s="1"/>
      <c r="X42" s="7">
        <v>0.2</v>
      </c>
      <c r="Y42" s="7">
        <v>50.0</v>
      </c>
      <c r="Z42" s="7">
        <v>0.18</v>
      </c>
      <c r="AA42" s="7"/>
      <c r="AB42" s="7"/>
      <c r="AC42" s="7">
        <v>9.34</v>
      </c>
      <c r="AD42" s="1"/>
      <c r="AE42" s="7"/>
      <c r="AF42" s="7"/>
      <c r="AG42" s="7">
        <v>23.0</v>
      </c>
    </row>
    <row r="43" ht="12.0" customHeight="1">
      <c r="A43" s="1"/>
      <c r="B43" s="16" t="s">
        <v>152</v>
      </c>
      <c r="C43" s="16" t="s">
        <v>155</v>
      </c>
      <c r="D43" s="16" t="s">
        <v>157</v>
      </c>
      <c r="E43" s="16" t="s">
        <v>103</v>
      </c>
      <c r="F43" s="1">
        <v>800.0</v>
      </c>
      <c r="G43" s="1"/>
      <c r="H43" s="7"/>
      <c r="I43" s="7">
        <v>3.0</v>
      </c>
      <c r="J43" s="7">
        <v>2.0</v>
      </c>
      <c r="K43" s="1"/>
      <c r="L43" s="7">
        <v>58.0</v>
      </c>
      <c r="M43" s="1">
        <v>0.0</v>
      </c>
      <c r="N43" s="1"/>
      <c r="O43" s="1"/>
      <c r="P43" s="7">
        <v>156.0</v>
      </c>
      <c r="Q43" s="7">
        <v>362.0</v>
      </c>
      <c r="R43" s="7">
        <v>7.0</v>
      </c>
      <c r="S43" s="1"/>
      <c r="T43" s="7">
        <v>280.0</v>
      </c>
      <c r="U43" s="7"/>
      <c r="V43" s="7">
        <v>16.0</v>
      </c>
      <c r="W43" s="1"/>
      <c r="X43" s="7">
        <v>280.0</v>
      </c>
      <c r="Y43" s="1"/>
      <c r="Z43" s="7">
        <v>0.59</v>
      </c>
      <c r="AA43" s="7"/>
      <c r="AB43" s="7">
        <v>0.4</v>
      </c>
      <c r="AC43" s="1"/>
      <c r="AD43" s="1"/>
      <c r="AE43" s="7"/>
      <c r="AF43" s="7">
        <v>0.4</v>
      </c>
      <c r="AG43" s="7">
        <v>0.13</v>
      </c>
    </row>
    <row r="44" ht="12.0" customHeight="1">
      <c r="A44" s="1"/>
      <c r="B44" s="16" t="s">
        <v>168</v>
      </c>
      <c r="C44" s="16" t="s">
        <v>169</v>
      </c>
      <c r="D44" s="16" t="s">
        <v>170</v>
      </c>
      <c r="E44" s="16" t="s">
        <v>103</v>
      </c>
      <c r="F44" s="1">
        <v>0.0</v>
      </c>
      <c r="G44" s="1"/>
      <c r="H44" s="1"/>
      <c r="I44" s="1">
        <v>0.0</v>
      </c>
      <c r="J44" s="1"/>
      <c r="K44" s="1"/>
      <c r="L44" s="1">
        <v>0.0</v>
      </c>
      <c r="M44" s="1">
        <v>0.0</v>
      </c>
      <c r="N44" s="1"/>
      <c r="O44" s="1"/>
      <c r="P44" s="1"/>
      <c r="Q44" s="1"/>
      <c r="R44" s="1"/>
      <c r="S44" s="1"/>
      <c r="T44" s="7">
        <v>0.0</v>
      </c>
      <c r="U44" s="1"/>
      <c r="V44" s="1"/>
      <c r="W44" s="1"/>
      <c r="X44" s="1"/>
      <c r="Y44" s="1"/>
      <c r="Z44" s="1"/>
      <c r="AA44" s="1"/>
      <c r="AB44" s="1"/>
      <c r="AC44" s="7"/>
      <c r="AD44" s="1"/>
      <c r="AE44" s="7"/>
      <c r="AF44" s="1"/>
      <c r="AG44" s="1"/>
    </row>
    <row r="45" ht="12.0" customHeight="1">
      <c r="A45" s="1"/>
      <c r="B45" s="16" t="s">
        <v>172</v>
      </c>
      <c r="C45" s="16" t="s">
        <v>173</v>
      </c>
      <c r="D45" s="16" t="s">
        <v>174</v>
      </c>
      <c r="E45" s="16" t="s">
        <v>103</v>
      </c>
      <c r="F45" s="1">
        <v>0.0</v>
      </c>
      <c r="G45" s="1"/>
      <c r="H45" s="7"/>
      <c r="I45" s="7">
        <v>3.2</v>
      </c>
      <c r="J45" s="14">
        <v>4.0</v>
      </c>
      <c r="K45" s="1"/>
      <c r="L45" s="1">
        <v>0.0</v>
      </c>
      <c r="M45" s="1">
        <v>0.0</v>
      </c>
      <c r="N45" s="1"/>
      <c r="O45" s="1"/>
      <c r="P45" s="7"/>
      <c r="Q45" s="14"/>
      <c r="R45" s="7">
        <v>5.9</v>
      </c>
      <c r="S45" s="7">
        <v>2.94</v>
      </c>
      <c r="T45" s="7">
        <v>1.1</v>
      </c>
      <c r="U45" s="7"/>
      <c r="V45" s="7">
        <v>7.0</v>
      </c>
      <c r="W45" s="1"/>
      <c r="X45" s="7">
        <v>0.08</v>
      </c>
      <c r="Y45" s="7">
        <v>6.0</v>
      </c>
      <c r="Z45" s="7">
        <v>0.04</v>
      </c>
      <c r="AA45" s="7"/>
      <c r="AB45" s="7"/>
      <c r="AC45" s="7">
        <v>8.8</v>
      </c>
      <c r="AD45" s="1"/>
      <c r="AE45" s="7"/>
      <c r="AF45" s="7"/>
      <c r="AG45" s="7">
        <v>14.0</v>
      </c>
    </row>
    <row r="46" ht="12.0" customHeight="1">
      <c r="A46" s="1"/>
      <c r="B46" s="13" t="s">
        <v>175</v>
      </c>
      <c r="C46" s="13" t="s">
        <v>176</v>
      </c>
      <c r="D46" s="13" t="s">
        <v>177</v>
      </c>
      <c r="E46" s="13" t="s">
        <v>178</v>
      </c>
      <c r="F46" s="1">
        <v>0.0</v>
      </c>
      <c r="G46" s="1"/>
      <c r="H46" s="7"/>
      <c r="I46" s="7">
        <v>1100.0</v>
      </c>
      <c r="J46" s="7">
        <v>1.0</v>
      </c>
      <c r="K46" s="7">
        <v>150.0</v>
      </c>
      <c r="L46" s="1">
        <v>0.0</v>
      </c>
      <c r="M46" s="1">
        <v>0.0</v>
      </c>
      <c r="N46" s="1"/>
      <c r="O46" s="1"/>
      <c r="P46" s="7"/>
      <c r="Q46" s="14"/>
      <c r="R46" s="7"/>
      <c r="S46" s="7">
        <v>770.0</v>
      </c>
      <c r="T46" s="7">
        <v>10.0</v>
      </c>
      <c r="U46" s="7"/>
      <c r="V46" s="17">
        <v>3.0</v>
      </c>
      <c r="W46" s="1"/>
      <c r="X46" s="7">
        <v>9.5</v>
      </c>
      <c r="Y46" s="7">
        <v>300.0</v>
      </c>
      <c r="Z46" s="7">
        <v>2.1</v>
      </c>
      <c r="AA46" s="7"/>
      <c r="AB46" s="7"/>
      <c r="AC46" s="7">
        <v>770.0</v>
      </c>
      <c r="AD46" s="1"/>
      <c r="AE46" s="7"/>
      <c r="AF46" s="1"/>
      <c r="AG46" s="1"/>
    </row>
    <row r="47" ht="12.0" customHeight="1">
      <c r="A47" s="1"/>
      <c r="B47" s="13" t="s">
        <v>179</v>
      </c>
      <c r="C47" s="13" t="s">
        <v>180</v>
      </c>
      <c r="D47" s="13" t="s">
        <v>181</v>
      </c>
      <c r="E47" s="13" t="s">
        <v>103</v>
      </c>
      <c r="F47" s="1">
        <v>0.0</v>
      </c>
      <c r="G47" s="1"/>
      <c r="H47" s="7"/>
      <c r="I47" s="7">
        <v>0.36</v>
      </c>
      <c r="J47" s="7">
        <v>0.07</v>
      </c>
      <c r="K47" s="1"/>
      <c r="L47" s="7">
        <v>0.5</v>
      </c>
      <c r="M47" s="1">
        <v>0.0</v>
      </c>
      <c r="N47" s="1"/>
      <c r="O47" s="1"/>
      <c r="P47" s="7"/>
      <c r="Q47" s="14"/>
      <c r="R47" s="7">
        <v>3.12</v>
      </c>
      <c r="S47" s="7">
        <v>1.2</v>
      </c>
      <c r="T47" s="7">
        <v>0.04</v>
      </c>
      <c r="U47" s="7"/>
      <c r="V47" s="7">
        <v>0.16</v>
      </c>
      <c r="W47" s="1"/>
      <c r="X47" s="7">
        <v>0.05</v>
      </c>
      <c r="Y47" s="7">
        <v>1.0</v>
      </c>
      <c r="Z47" s="7">
        <v>0.0026</v>
      </c>
      <c r="AA47" s="7"/>
      <c r="AB47" s="7"/>
      <c r="AC47" s="7">
        <v>12.0</v>
      </c>
      <c r="AD47" s="1"/>
      <c r="AE47" s="7"/>
      <c r="AF47" s="1"/>
      <c r="AG47" s="1"/>
    </row>
    <row r="48" ht="12.0" customHeight="1">
      <c r="A48" s="1"/>
      <c r="B48" s="13" t="s">
        <v>182</v>
      </c>
      <c r="C48" s="13" t="s">
        <v>183</v>
      </c>
      <c r="D48" s="13" t="s">
        <v>184</v>
      </c>
      <c r="E48" s="13" t="s">
        <v>103</v>
      </c>
      <c r="F48" s="1">
        <v>0.0</v>
      </c>
      <c r="G48" s="1"/>
      <c r="H48" s="7"/>
      <c r="I48" s="7">
        <v>1.43</v>
      </c>
      <c r="J48" s="7">
        <v>0.22</v>
      </c>
      <c r="K48" s="1"/>
      <c r="L48" s="7">
        <v>0.57</v>
      </c>
      <c r="M48" s="1">
        <v>0.0</v>
      </c>
      <c r="N48" s="1"/>
      <c r="O48" s="1"/>
      <c r="P48" s="7"/>
      <c r="Q48" s="14"/>
      <c r="R48" s="7">
        <v>0.21</v>
      </c>
      <c r="S48" s="7">
        <v>1.4</v>
      </c>
      <c r="T48" s="7">
        <v>0.27</v>
      </c>
      <c r="U48" s="7"/>
      <c r="V48" s="7">
        <v>0.22</v>
      </c>
      <c r="W48" s="1"/>
      <c r="X48" s="7">
        <v>0.04</v>
      </c>
      <c r="Y48" s="7">
        <v>1.7</v>
      </c>
      <c r="Z48" s="7">
        <v>0.01</v>
      </c>
      <c r="AA48" s="7"/>
      <c r="AB48" s="7"/>
      <c r="AC48" s="7">
        <v>14.0</v>
      </c>
      <c r="AD48" s="1"/>
      <c r="AE48" s="7"/>
      <c r="AF48" s="7"/>
      <c r="AG48" s="7"/>
    </row>
    <row r="49" ht="12.0" customHeight="1">
      <c r="A49" s="1"/>
      <c r="B49" s="13" t="s">
        <v>185</v>
      </c>
      <c r="C49" s="13" t="s">
        <v>186</v>
      </c>
      <c r="D49" s="13" t="s">
        <v>187</v>
      </c>
      <c r="E49" s="13" t="s">
        <v>188</v>
      </c>
      <c r="F49" s="1">
        <v>0.0</v>
      </c>
      <c r="G49" s="1"/>
      <c r="H49" s="7"/>
      <c r="I49" s="7">
        <v>4.1</v>
      </c>
      <c r="J49" s="7">
        <v>2.1</v>
      </c>
      <c r="K49" s="1"/>
      <c r="L49" s="1">
        <v>0.0</v>
      </c>
      <c r="M49" s="1">
        <v>0.0</v>
      </c>
      <c r="N49" s="1"/>
      <c r="O49" s="1"/>
      <c r="P49" s="7"/>
      <c r="Q49" s="14"/>
      <c r="R49" s="7">
        <v>34.6</v>
      </c>
      <c r="S49" s="7">
        <v>13.0</v>
      </c>
      <c r="T49" s="7">
        <v>0.9</v>
      </c>
      <c r="U49" s="7"/>
      <c r="V49" s="7">
        <v>6.5</v>
      </c>
      <c r="W49" s="1"/>
      <c r="X49" s="7">
        <v>0.14</v>
      </c>
      <c r="Y49" s="7">
        <v>15.0</v>
      </c>
      <c r="Z49" s="7">
        <v>0.079</v>
      </c>
      <c r="AA49" s="7"/>
      <c r="AB49" s="7"/>
      <c r="AC49" s="7">
        <v>13.0</v>
      </c>
      <c r="AD49" s="1"/>
      <c r="AE49" s="7"/>
      <c r="AF49" s="1"/>
      <c r="AG49" s="1"/>
    </row>
    <row r="50" ht="12.0" customHeight="1">
      <c r="A50" s="1"/>
      <c r="B50" s="13" t="s">
        <v>189</v>
      </c>
      <c r="C50" s="13" t="s">
        <v>190</v>
      </c>
      <c r="D50" s="13" t="s">
        <v>191</v>
      </c>
      <c r="E50" s="13" t="s">
        <v>103</v>
      </c>
      <c r="F50" s="1">
        <v>0.0</v>
      </c>
      <c r="G50" s="1"/>
      <c r="H50" s="7"/>
      <c r="I50" s="7">
        <v>3.1</v>
      </c>
      <c r="J50" s="7">
        <v>0.74</v>
      </c>
      <c r="K50" s="1"/>
      <c r="L50" s="7">
        <v>2.6</v>
      </c>
      <c r="M50" s="1">
        <v>0.0</v>
      </c>
      <c r="N50" s="1"/>
      <c r="O50" s="1"/>
      <c r="P50" s="1"/>
      <c r="Q50" s="14"/>
      <c r="R50" s="7">
        <v>4.43</v>
      </c>
      <c r="S50" s="7">
        <v>4.8</v>
      </c>
      <c r="T50" s="7">
        <v>0.0</v>
      </c>
      <c r="U50" s="7"/>
      <c r="V50" s="7">
        <v>0.85</v>
      </c>
      <c r="W50" s="1"/>
      <c r="X50" s="1"/>
      <c r="Y50" s="7">
        <v>6.0</v>
      </c>
      <c r="Z50" s="7">
        <v>0.08</v>
      </c>
      <c r="AA50" s="1"/>
      <c r="AB50" s="7"/>
      <c r="AC50" s="1"/>
      <c r="AD50" s="1"/>
      <c r="AE50" s="7"/>
      <c r="AF50" s="1"/>
      <c r="AG50" s="1"/>
    </row>
    <row r="51" ht="12.0" customHeight="1">
      <c r="A51" s="1"/>
      <c r="B51" s="13" t="s">
        <v>192</v>
      </c>
      <c r="C51" s="13" t="s">
        <v>193</v>
      </c>
      <c r="D51" s="13" t="s">
        <v>194</v>
      </c>
      <c r="E51" s="13" t="s">
        <v>103</v>
      </c>
      <c r="F51" s="1">
        <v>0.0</v>
      </c>
      <c r="G51" s="1"/>
      <c r="H51" s="7"/>
      <c r="I51" s="7">
        <v>0.46</v>
      </c>
      <c r="J51" s="7">
        <v>0.3</v>
      </c>
      <c r="K51" s="1"/>
      <c r="L51" s="7">
        <v>0.6</v>
      </c>
      <c r="M51" s="1">
        <v>0.0</v>
      </c>
      <c r="N51" s="1"/>
      <c r="O51" s="1"/>
      <c r="P51" s="1"/>
      <c r="Q51" s="14"/>
      <c r="R51" s="7">
        <v>3.27</v>
      </c>
      <c r="S51" s="7">
        <v>1.3</v>
      </c>
      <c r="T51" s="7">
        <v>0.0</v>
      </c>
      <c r="U51" s="7"/>
      <c r="V51" s="7">
        <v>0.08</v>
      </c>
      <c r="W51" s="1"/>
      <c r="X51" s="1"/>
      <c r="Y51" s="7">
        <v>2.0</v>
      </c>
      <c r="Z51" s="7">
        <v>0.02</v>
      </c>
      <c r="AA51" s="7"/>
      <c r="AB51" s="7"/>
      <c r="AC51" s="7">
        <v>13.0</v>
      </c>
      <c r="AD51" s="1"/>
      <c r="AE51" s="7"/>
      <c r="AF51" s="1"/>
      <c r="AG51" s="1"/>
    </row>
    <row r="52" ht="12.0" customHeight="1">
      <c r="A52" s="1"/>
      <c r="B52" s="13" t="s">
        <v>195</v>
      </c>
      <c r="C52" s="13" t="s">
        <v>196</v>
      </c>
      <c r="D52" s="13" t="s">
        <v>197</v>
      </c>
      <c r="E52" s="13" t="s">
        <v>113</v>
      </c>
      <c r="F52" s="1">
        <v>0.0</v>
      </c>
      <c r="G52" s="1"/>
      <c r="H52" s="7"/>
      <c r="I52" s="7">
        <v>51.6</v>
      </c>
      <c r="J52" s="7">
        <v>32.9</v>
      </c>
      <c r="K52" s="1"/>
      <c r="L52" s="1">
        <v>0.0</v>
      </c>
      <c r="M52" s="1">
        <v>0.0</v>
      </c>
      <c r="N52" s="1"/>
      <c r="O52" s="1"/>
      <c r="P52" s="7"/>
      <c r="Q52" s="14"/>
      <c r="R52" s="7">
        <v>38.2</v>
      </c>
      <c r="S52" s="7">
        <v>50.0</v>
      </c>
      <c r="T52" s="7">
        <v>0.0</v>
      </c>
      <c r="U52" s="14"/>
      <c r="V52" s="7"/>
      <c r="W52" s="1"/>
      <c r="X52" s="7">
        <v>0.96</v>
      </c>
      <c r="Y52" s="7">
        <v>50.0</v>
      </c>
      <c r="Z52" s="7">
        <v>0.62</v>
      </c>
      <c r="AA52" s="7"/>
      <c r="AB52" s="7"/>
      <c r="AC52" s="1"/>
      <c r="AD52" s="1"/>
      <c r="AE52" s="7"/>
      <c r="AF52" s="7"/>
      <c r="AG52" s="7"/>
    </row>
    <row r="53" ht="12.0" customHeight="1">
      <c r="A53" s="1"/>
      <c r="B53" s="13" t="s">
        <v>198</v>
      </c>
      <c r="C53" s="13" t="s">
        <v>199</v>
      </c>
      <c r="D53" s="13" t="s">
        <v>200</v>
      </c>
      <c r="E53" s="13" t="s">
        <v>113</v>
      </c>
      <c r="F53" s="1">
        <v>0.0</v>
      </c>
      <c r="G53" s="1"/>
      <c r="H53" s="7"/>
      <c r="I53" s="7">
        <v>1300.0</v>
      </c>
      <c r="J53" s="1">
        <v>250.0</v>
      </c>
      <c r="K53" s="1"/>
      <c r="L53" s="1">
        <v>0.0</v>
      </c>
      <c r="M53" s="1">
        <v>0.0</v>
      </c>
      <c r="N53" s="1"/>
      <c r="O53" s="1"/>
      <c r="P53" s="7"/>
      <c r="Q53" s="14"/>
      <c r="R53" s="7">
        <v>180.0</v>
      </c>
      <c r="S53" s="7">
        <v>240.0</v>
      </c>
      <c r="T53" s="7">
        <v>0.0</v>
      </c>
      <c r="U53" s="1"/>
      <c r="V53" s="7">
        <v>31.0</v>
      </c>
      <c r="W53" s="1"/>
      <c r="X53" s="7">
        <v>26.0</v>
      </c>
      <c r="Y53" s="7">
        <v>240.0</v>
      </c>
      <c r="Z53" s="7">
        <v>2.9</v>
      </c>
      <c r="AA53" s="7"/>
      <c r="AB53" s="7"/>
      <c r="AC53" s="7">
        <v>240.0</v>
      </c>
      <c r="AD53" s="1"/>
      <c r="AE53" s="7"/>
      <c r="AF53" s="1"/>
      <c r="AG53" s="1"/>
    </row>
    <row r="54" ht="12.0" customHeight="1">
      <c r="A54" s="1"/>
      <c r="B54" s="13" t="s">
        <v>201</v>
      </c>
      <c r="C54" s="13" t="s">
        <v>202</v>
      </c>
      <c r="D54" s="13" t="s">
        <v>203</v>
      </c>
      <c r="E54" s="13" t="s">
        <v>113</v>
      </c>
      <c r="F54" s="1">
        <v>0.0</v>
      </c>
      <c r="G54" s="1"/>
      <c r="H54" s="7"/>
      <c r="I54" s="1">
        <v>0.0</v>
      </c>
      <c r="J54" s="1">
        <v>0.0</v>
      </c>
      <c r="K54" s="1"/>
      <c r="L54" s="7">
        <v>2.0</v>
      </c>
      <c r="M54" s="1">
        <v>0.0</v>
      </c>
      <c r="N54" s="1"/>
      <c r="O54" s="1"/>
      <c r="P54" s="1"/>
      <c r="Q54" s="1"/>
      <c r="R54" s="7"/>
      <c r="S54" s="7">
        <v>2.4</v>
      </c>
      <c r="T54" s="7">
        <v>0.0</v>
      </c>
      <c r="U54" s="7"/>
      <c r="V54" s="1"/>
      <c r="W54" s="1"/>
      <c r="X54" s="1"/>
      <c r="Y54" s="7">
        <v>3.0</v>
      </c>
      <c r="Z54" s="7">
        <v>0.0</v>
      </c>
      <c r="AA54" s="7"/>
      <c r="AB54" s="1"/>
      <c r="AC54" s="7">
        <v>2.4</v>
      </c>
      <c r="AD54" s="1"/>
      <c r="AE54" s="1"/>
      <c r="AF54" s="1"/>
      <c r="AG54" s="1"/>
    </row>
    <row r="55" ht="12.0" customHeight="1">
      <c r="A55" s="1"/>
      <c r="B55" s="13" t="s">
        <v>204</v>
      </c>
      <c r="C55" s="13" t="s">
        <v>205</v>
      </c>
      <c r="D55" s="13" t="s">
        <v>206</v>
      </c>
      <c r="E55" s="13" t="s">
        <v>103</v>
      </c>
      <c r="F55" s="1">
        <v>0.0</v>
      </c>
      <c r="G55" s="1"/>
      <c r="H55" s="7"/>
      <c r="I55" s="7">
        <v>260.0</v>
      </c>
      <c r="J55" s="1">
        <v>0.0</v>
      </c>
      <c r="K55" s="1"/>
      <c r="L55" s="7">
        <v>33.0</v>
      </c>
      <c r="M55" s="1">
        <v>0.0</v>
      </c>
      <c r="N55" s="1"/>
      <c r="O55" s="1"/>
      <c r="P55" s="7"/>
      <c r="Q55" s="14"/>
      <c r="R55" s="7"/>
      <c r="S55" s="7">
        <v>100.0</v>
      </c>
      <c r="T55" s="7">
        <v>0.0</v>
      </c>
      <c r="U55" s="7"/>
      <c r="V55" s="1"/>
      <c r="W55" s="1"/>
      <c r="X55" s="7">
        <v>2.5</v>
      </c>
      <c r="Y55" s="7">
        <v>150.0</v>
      </c>
      <c r="Z55" s="7">
        <v>0.01</v>
      </c>
      <c r="AA55" s="7"/>
      <c r="AB55" s="1"/>
      <c r="AC55" s="7">
        <v>100.0</v>
      </c>
      <c r="AD55" s="1"/>
      <c r="AE55" s="1"/>
      <c r="AF55" s="7"/>
      <c r="AG55" s="7"/>
    </row>
    <row r="56" ht="12.0" customHeight="1">
      <c r="A56" s="1"/>
      <c r="B56" s="13" t="s">
        <v>207</v>
      </c>
      <c r="C56" s="13" t="s">
        <v>208</v>
      </c>
      <c r="D56" s="13" t="s">
        <v>209</v>
      </c>
      <c r="E56" s="13" t="s">
        <v>113</v>
      </c>
      <c r="F56" s="1">
        <v>0.0</v>
      </c>
      <c r="G56" s="1"/>
      <c r="H56" s="7"/>
      <c r="I56" s="1">
        <v>0.0</v>
      </c>
      <c r="J56" s="1">
        <v>0.0</v>
      </c>
      <c r="K56" s="1"/>
      <c r="L56" s="1">
        <v>0.0</v>
      </c>
      <c r="M56" s="1"/>
      <c r="N56" s="1"/>
      <c r="O56" s="7">
        <v>5.0</v>
      </c>
      <c r="P56" s="1"/>
      <c r="Q56" s="1"/>
      <c r="R56" s="1"/>
      <c r="S56" s="7">
        <v>5.5</v>
      </c>
      <c r="T56" s="7">
        <v>0.0</v>
      </c>
      <c r="U56" s="1"/>
      <c r="V56" s="1"/>
      <c r="W56" s="1"/>
      <c r="X56" s="1"/>
      <c r="Y56" s="7">
        <v>5.0</v>
      </c>
      <c r="Z56" s="1"/>
      <c r="AA56" s="7"/>
      <c r="AB56" s="1"/>
      <c r="AC56" s="7">
        <v>5.5</v>
      </c>
      <c r="AD56" s="1"/>
      <c r="AE56" s="1"/>
      <c r="AF56" s="1"/>
      <c r="AG56" s="1"/>
    </row>
    <row r="57" ht="12.0" customHeight="1">
      <c r="A57" s="1"/>
      <c r="B57" s="13" t="s">
        <v>210</v>
      </c>
      <c r="C57" s="13" t="s">
        <v>211</v>
      </c>
      <c r="D57" s="13" t="s">
        <v>212</v>
      </c>
      <c r="E57" s="13" t="s">
        <v>103</v>
      </c>
      <c r="F57" s="1">
        <v>0.0</v>
      </c>
      <c r="G57" s="1">
        <v>15.2</v>
      </c>
      <c r="H57" s="7"/>
      <c r="I57" s="7">
        <v>6.0</v>
      </c>
      <c r="J57" s="1">
        <v>1.0</v>
      </c>
      <c r="K57" s="1"/>
      <c r="L57" s="1"/>
      <c r="M57" s="1"/>
      <c r="N57" s="1"/>
      <c r="O57" s="1"/>
      <c r="P57" s="7"/>
      <c r="Q57" s="7"/>
      <c r="R57" s="7">
        <v>10.4</v>
      </c>
      <c r="S57" s="7">
        <v>6.3</v>
      </c>
      <c r="T57" s="7">
        <v>0.0</v>
      </c>
      <c r="U57" s="1"/>
      <c r="V57" s="7">
        <v>0.3</v>
      </c>
      <c r="W57" s="1"/>
      <c r="X57" s="1"/>
      <c r="Y57" s="7">
        <v>26.8</v>
      </c>
      <c r="Z57" s="1"/>
      <c r="AA57" s="7"/>
      <c r="AB57" s="7"/>
      <c r="AC57" s="7">
        <v>6.3</v>
      </c>
      <c r="AD57" s="1"/>
      <c r="AE57" s="7"/>
      <c r="AF57" s="1"/>
      <c r="AG57" s="1"/>
    </row>
    <row r="58" ht="12.0" customHeight="1">
      <c r="A58" s="1"/>
      <c r="B58" s="13" t="s">
        <v>213</v>
      </c>
      <c r="C58" s="13" t="s">
        <v>214</v>
      </c>
      <c r="D58" s="13" t="s">
        <v>215</v>
      </c>
      <c r="E58" s="13" t="s">
        <v>113</v>
      </c>
      <c r="F58" s="1">
        <v>0.0</v>
      </c>
      <c r="G58" s="1">
        <v>120.0</v>
      </c>
      <c r="H58" s="1"/>
      <c r="I58" s="7">
        <v>1400.0</v>
      </c>
      <c r="J58" s="14">
        <v>42.0</v>
      </c>
      <c r="K58" s="1"/>
      <c r="L58" s="1">
        <v>0.0</v>
      </c>
      <c r="M58" s="1"/>
      <c r="N58" s="1"/>
      <c r="O58" s="1"/>
      <c r="P58" s="7"/>
      <c r="Q58" s="14"/>
      <c r="R58" s="7"/>
      <c r="S58" s="1"/>
      <c r="T58" s="7">
        <v>0.0</v>
      </c>
      <c r="U58" s="1"/>
      <c r="V58" s="7">
        <v>2.0</v>
      </c>
      <c r="W58" s="1"/>
      <c r="X58" s="7">
        <v>9.0</v>
      </c>
      <c r="Y58" s="1"/>
      <c r="Z58" s="7">
        <v>8.2</v>
      </c>
      <c r="AA58" s="7"/>
      <c r="AB58" s="14"/>
      <c r="AC58" s="1"/>
      <c r="AD58" s="1"/>
      <c r="AE58" s="7"/>
      <c r="AF58" s="7"/>
      <c r="AG58" s="7"/>
    </row>
    <row r="59" ht="12.0" customHeight="1">
      <c r="A59" s="1"/>
      <c r="B59" s="16" t="s">
        <v>216</v>
      </c>
      <c r="C59" s="16"/>
      <c r="D59" s="16" t="s">
        <v>217</v>
      </c>
      <c r="E59" s="16" t="s">
        <v>103</v>
      </c>
      <c r="F59" s="1">
        <v>0.0</v>
      </c>
      <c r="G59" s="1"/>
      <c r="H59" s="1"/>
      <c r="I59" s="1"/>
      <c r="J59" s="7">
        <v>190.0</v>
      </c>
      <c r="K59" s="1"/>
      <c r="L59" s="1"/>
      <c r="M59" s="1"/>
      <c r="N59" s="1"/>
      <c r="O59" s="1"/>
      <c r="P59" s="1"/>
      <c r="Q59" s="1"/>
      <c r="R59" s="1"/>
      <c r="S59" s="1"/>
      <c r="T59" s="1"/>
      <c r="U59" s="1"/>
      <c r="V59" s="1"/>
      <c r="W59" s="1"/>
      <c r="X59" s="1"/>
      <c r="Y59" s="1"/>
      <c r="Z59" s="1"/>
      <c r="AA59" s="7"/>
      <c r="AB59" s="1"/>
      <c r="AC59" s="1"/>
      <c r="AD59" s="7">
        <v>400.0</v>
      </c>
      <c r="AE59" s="1"/>
      <c r="AF59" s="1"/>
      <c r="AG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ht="12.0" customHeight="1">
      <c r="A61" s="1"/>
      <c r="B61" s="13" t="s">
        <v>220</v>
      </c>
      <c r="C61" s="13"/>
      <c r="D61" s="13"/>
      <c r="E61" s="13" t="s">
        <v>221</v>
      </c>
      <c r="F61" s="1">
        <f>'原料毎栄養価表'!F5*4+'原料毎栄養価表'!F9*4+'原料毎栄養価表'!F10*9</f>
        <v>0</v>
      </c>
      <c r="G61" s="7">
        <v>921.0</v>
      </c>
      <c r="H61" s="7">
        <v>10.07</v>
      </c>
      <c r="I61" s="14">
        <v>331.0</v>
      </c>
      <c r="J61" s="14">
        <v>451.0</v>
      </c>
      <c r="K61" s="7">
        <v>1.45</v>
      </c>
      <c r="L61" s="7">
        <v>96.0</v>
      </c>
      <c r="M61" s="7">
        <v>12.35</v>
      </c>
      <c r="N61" s="1"/>
      <c r="O61" s="7">
        <v>0.87</v>
      </c>
      <c r="P61" s="7">
        <v>392.0</v>
      </c>
      <c r="Q61" s="7">
        <v>366.0</v>
      </c>
      <c r="R61" s="7">
        <v>412.0</v>
      </c>
      <c r="S61" s="1">
        <f>'原料毎栄養価表'!S5*4+'原料毎栄養価表'!S9*4+'原料毎栄養価表'!S10*9</f>
        <v>2.642</v>
      </c>
      <c r="T61" s="7">
        <v>417.0</v>
      </c>
      <c r="U61" s="7">
        <v>900.0</v>
      </c>
      <c r="V61" s="7">
        <v>384.0</v>
      </c>
      <c r="W61" s="1"/>
      <c r="X61" s="7">
        <v>15.0</v>
      </c>
      <c r="Y61" s="1"/>
      <c r="Z61" s="7">
        <v>3.07</v>
      </c>
      <c r="AA61" s="7">
        <v>10.0</v>
      </c>
      <c r="AB61" s="7">
        <v>360.0</v>
      </c>
      <c r="AC61" s="7">
        <v>3.95</v>
      </c>
      <c r="AD61" s="1"/>
      <c r="AE61" s="7"/>
      <c r="AF61" s="7">
        <v>1.0</v>
      </c>
      <c r="AG61" s="7">
        <v>0.69</v>
      </c>
    </row>
    <row r="62" ht="12.0" customHeight="1">
      <c r="A62" s="1"/>
      <c r="B62" s="13" t="s">
        <v>223</v>
      </c>
      <c r="C62" s="13"/>
      <c r="D62" s="13"/>
      <c r="E62" s="13" t="s">
        <v>224</v>
      </c>
      <c r="F62" s="1"/>
      <c r="G62" s="7">
        <v>100.0</v>
      </c>
      <c r="H62" s="17">
        <v>8.75</v>
      </c>
      <c r="I62" s="7">
        <v>300.0</v>
      </c>
      <c r="J62" s="7">
        <v>60.0</v>
      </c>
      <c r="K62" s="7">
        <v>8.0</v>
      </c>
      <c r="L62" s="7">
        <v>48.0</v>
      </c>
      <c r="M62" s="7">
        <v>12.7</v>
      </c>
      <c r="N62" s="7">
        <v>4.0</v>
      </c>
      <c r="O62" s="7">
        <v>5.5</v>
      </c>
      <c r="P62" s="7">
        <v>250.0</v>
      </c>
      <c r="Q62" s="7">
        <v>250.0</v>
      </c>
      <c r="R62" s="17">
        <v>150.0</v>
      </c>
      <c r="S62" s="7">
        <v>17.27</v>
      </c>
      <c r="T62" s="7">
        <v>1000.0</v>
      </c>
      <c r="U62" s="7">
        <v>400.0</v>
      </c>
      <c r="V62" s="7">
        <v>200.0</v>
      </c>
      <c r="W62" s="1"/>
      <c r="X62" s="7">
        <v>150.0</v>
      </c>
      <c r="Y62" s="7">
        <v>29.0</v>
      </c>
      <c r="Z62" s="7">
        <v>4.0</v>
      </c>
      <c r="AA62" s="7">
        <v>250.0</v>
      </c>
      <c r="AB62" s="17">
        <v>300.0</v>
      </c>
      <c r="AC62" s="7">
        <v>22.0</v>
      </c>
      <c r="AD62" s="7">
        <v>15.0</v>
      </c>
      <c r="AE62" s="7">
        <v>1400.0</v>
      </c>
      <c r="AF62" s="7">
        <v>28.0</v>
      </c>
      <c r="AG62" s="7">
        <v>10.0</v>
      </c>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3"/>
    <hyperlink r:id="rId2" ref="N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4.43" defaultRowHeight="15.0"/>
  <cols>
    <col customWidth="1" min="1" max="1" width="4.0"/>
    <col customWidth="1" min="2" max="2" width="11.57"/>
    <col customWidth="1" min="3" max="3" width="24.0"/>
    <col customWidth="1" min="4" max="4" width="19.86"/>
    <col customWidth="1" min="5" max="5" width="9.86"/>
    <col customWidth="1" min="6" max="21" width="10.29"/>
    <col customWidth="1" min="22" max="22" width="25.86"/>
    <col customWidth="1" min="23" max="23" width="9.86"/>
    <col customWidth="1" min="24" max="24" width="11.57"/>
    <col customWidth="1" min="25" max="25" width="9.14"/>
    <col customWidth="1" min="26" max="26" width="17.29"/>
  </cols>
  <sheetData>
    <row r="1" ht="12.0" customHeight="1">
      <c r="A1" s="1"/>
      <c r="B1" s="1"/>
      <c r="C1" s="1"/>
      <c r="D1" s="1"/>
      <c r="E1" s="1"/>
      <c r="F1" s="1"/>
      <c r="G1" s="1"/>
      <c r="H1" s="1"/>
      <c r="I1" s="1"/>
      <c r="J1" s="1"/>
      <c r="K1" s="1"/>
      <c r="L1" s="1"/>
      <c r="M1" s="1"/>
      <c r="N1" s="1"/>
      <c r="O1" s="1"/>
      <c r="P1" s="1"/>
      <c r="Q1" s="1"/>
      <c r="R1" s="1"/>
      <c r="S1" s="1"/>
      <c r="T1" s="1"/>
      <c r="U1" s="1"/>
      <c r="V1" s="1"/>
      <c r="W1" s="1"/>
      <c r="X1" s="1"/>
      <c r="Y1" s="18"/>
      <c r="Z1" s="19"/>
    </row>
    <row r="2" ht="12.0" customHeight="1">
      <c r="A2" s="1"/>
      <c r="B2" s="1" t="s">
        <v>138</v>
      </c>
      <c r="C2" s="1"/>
      <c r="D2" s="1"/>
      <c r="E2" s="1"/>
      <c r="F2" s="1"/>
      <c r="G2" s="1"/>
      <c r="H2" s="1"/>
      <c r="I2" s="1"/>
      <c r="J2" s="1"/>
      <c r="K2" s="1"/>
      <c r="L2" s="1"/>
      <c r="M2" s="1"/>
      <c r="N2" s="1"/>
      <c r="O2" s="1"/>
      <c r="P2" s="1"/>
      <c r="Q2" s="1"/>
      <c r="R2" s="1"/>
      <c r="S2" s="1"/>
      <c r="T2" s="1"/>
      <c r="U2" s="1"/>
      <c r="V2" s="1"/>
      <c r="W2" s="1" t="s">
        <v>139</v>
      </c>
      <c r="X2" s="1"/>
      <c r="Y2" s="18"/>
      <c r="Z2" s="19"/>
    </row>
    <row r="3" ht="12.0" customHeight="1">
      <c r="A3" s="1"/>
      <c r="B3" s="1" t="s">
        <v>140</v>
      </c>
      <c r="C3" s="1"/>
      <c r="D3" s="1"/>
      <c r="E3" s="1"/>
      <c r="F3" s="1"/>
      <c r="G3" s="1"/>
      <c r="H3" s="1"/>
      <c r="I3" s="1"/>
      <c r="J3" s="1"/>
      <c r="K3" s="1"/>
      <c r="L3" s="1"/>
      <c r="M3" s="1"/>
      <c r="N3" s="1"/>
      <c r="O3" s="1"/>
      <c r="P3" s="1"/>
      <c r="Q3" s="1"/>
      <c r="R3" s="1"/>
      <c r="S3" s="1"/>
      <c r="T3" s="1"/>
      <c r="U3" s="1"/>
      <c r="V3" s="1"/>
      <c r="W3" s="1" t="s">
        <v>144</v>
      </c>
      <c r="X3" s="1"/>
      <c r="Y3" s="18"/>
      <c r="Z3" s="19"/>
    </row>
    <row r="4" ht="12.0" customHeight="1">
      <c r="A4" s="1"/>
      <c r="B4" s="1"/>
      <c r="C4" s="1"/>
      <c r="D4" s="1"/>
      <c r="E4" s="1"/>
      <c r="F4" s="1" t="s">
        <v>145</v>
      </c>
      <c r="G4" s="1" t="s">
        <v>146</v>
      </c>
      <c r="H4" s="1" t="s">
        <v>6</v>
      </c>
      <c r="I4" s="1" t="s">
        <v>147</v>
      </c>
      <c r="J4" s="1" t="s">
        <v>148</v>
      </c>
      <c r="K4" s="1" t="s">
        <v>149</v>
      </c>
      <c r="L4" s="1" t="s">
        <v>150</v>
      </c>
      <c r="M4" s="1" t="s">
        <v>151</v>
      </c>
      <c r="N4" s="1" t="s">
        <v>153</v>
      </c>
      <c r="O4" s="1" t="s">
        <v>154</v>
      </c>
      <c r="P4" s="1" t="s">
        <v>156</v>
      </c>
      <c r="Q4" s="1" t="s">
        <v>158</v>
      </c>
      <c r="R4" s="1" t="s">
        <v>159</v>
      </c>
      <c r="S4" s="1" t="s">
        <v>160</v>
      </c>
      <c r="T4" s="1" t="s">
        <v>161</v>
      </c>
      <c r="U4" s="1" t="s">
        <v>162</v>
      </c>
      <c r="V4" s="1" t="s">
        <v>163</v>
      </c>
      <c r="W4" s="1" t="s">
        <v>164</v>
      </c>
      <c r="X4" s="1" t="s">
        <v>165</v>
      </c>
      <c r="Y4" s="18"/>
      <c r="Z4" s="19"/>
    </row>
    <row r="5" ht="12.0" customHeight="1">
      <c r="A5" s="1"/>
      <c r="B5" s="1"/>
      <c r="C5" s="1"/>
      <c r="D5" s="1"/>
      <c r="E5" s="1"/>
      <c r="F5" s="20" t="s">
        <v>166</v>
      </c>
      <c r="G5" s="20" t="s">
        <v>167</v>
      </c>
      <c r="H5" s="20" t="s">
        <v>166</v>
      </c>
      <c r="I5" s="20" t="s">
        <v>167</v>
      </c>
      <c r="J5" s="20" t="s">
        <v>166</v>
      </c>
      <c r="K5" s="20" t="s">
        <v>167</v>
      </c>
      <c r="L5" s="20" t="s">
        <v>166</v>
      </c>
      <c r="M5" s="20" t="s">
        <v>167</v>
      </c>
      <c r="N5" s="20" t="s">
        <v>166</v>
      </c>
      <c r="O5" s="20" t="s">
        <v>167</v>
      </c>
      <c r="P5" s="20" t="s">
        <v>166</v>
      </c>
      <c r="Q5" s="20" t="s">
        <v>167</v>
      </c>
      <c r="R5" s="20" t="s">
        <v>166</v>
      </c>
      <c r="S5" s="20" t="s">
        <v>167</v>
      </c>
      <c r="T5" s="20" t="s">
        <v>166</v>
      </c>
      <c r="U5" s="20" t="s">
        <v>167</v>
      </c>
      <c r="V5" s="20" t="s">
        <v>171</v>
      </c>
      <c r="W5" s="1"/>
      <c r="X5" s="1"/>
      <c r="Y5" s="18"/>
      <c r="Z5" s="19"/>
    </row>
    <row r="6" ht="12.0" customHeight="1">
      <c r="A6" s="1"/>
      <c r="B6" s="16" t="s">
        <v>62</v>
      </c>
      <c r="C6" s="16"/>
      <c r="D6" s="16" t="s">
        <v>63</v>
      </c>
      <c r="E6" s="16" t="s">
        <v>61</v>
      </c>
      <c r="F6" s="1">
        <f>'必要栄養価表'!F62*('レシピ表'!$H$66*0.01)/4</f>
        <v>343.75</v>
      </c>
      <c r="G6" s="1"/>
      <c r="H6" s="1">
        <f>'必要栄養価表'!H62*('レシピ表'!$H$66*0.01)/4</f>
        <v>316.25</v>
      </c>
      <c r="I6" s="1"/>
      <c r="J6" s="1">
        <f>'必要栄養価表'!J62*('レシピ表'!$H$66*0.01)/4</f>
        <v>316.25</v>
      </c>
      <c r="K6" s="1"/>
      <c r="L6" s="1">
        <f>'必要栄養価表'!L62*('レシピ表'!$H$66*0.01)/4</f>
        <v>288.75</v>
      </c>
      <c r="M6" s="1"/>
      <c r="N6" s="1">
        <f>'必要栄養価表'!N62*('レシピ表'!$H$66*0.01)/4</f>
        <v>295.625</v>
      </c>
      <c r="O6" s="1"/>
      <c r="P6" s="1">
        <f>'必要栄養価表'!P62*('レシピ表'!$H$66*0.01)/4</f>
        <v>226.875</v>
      </c>
      <c r="Q6" s="1"/>
      <c r="R6" s="1">
        <f>'必要栄養価表'!R62*('レシピ表'!$H$66*0.01)/4</f>
        <v>240.625</v>
      </c>
      <c r="S6" s="1"/>
      <c r="T6" s="1">
        <f>'必要栄養価表'!T62*('レシピ表'!$H$66*0.01)/4</f>
        <v>226.875</v>
      </c>
      <c r="U6" s="1"/>
      <c r="V6" s="1">
        <f>V62*0.55/4</f>
        <v>302.5</v>
      </c>
      <c r="W6" s="1">
        <v>1.0</v>
      </c>
      <c r="X6" s="1" t="s">
        <v>218</v>
      </c>
      <c r="Y6" s="18"/>
      <c r="Z6" s="19"/>
    </row>
    <row r="7" ht="12.0" customHeight="1">
      <c r="A7" s="1"/>
      <c r="B7" s="13" t="s">
        <v>64</v>
      </c>
      <c r="C7" s="13" t="s">
        <v>65</v>
      </c>
      <c r="D7" s="13" t="s">
        <v>66</v>
      </c>
      <c r="E7" s="13" t="s">
        <v>61</v>
      </c>
      <c r="F7" s="1">
        <v>19.0</v>
      </c>
      <c r="G7" s="1"/>
      <c r="H7" s="1">
        <v>20.0</v>
      </c>
      <c r="I7" s="1"/>
      <c r="J7" s="1">
        <v>20.0</v>
      </c>
      <c r="K7" s="1"/>
      <c r="L7" s="1">
        <v>20.0</v>
      </c>
      <c r="M7" s="1"/>
      <c r="N7" s="1">
        <v>17.0</v>
      </c>
      <c r="O7" s="1"/>
      <c r="P7" s="1">
        <v>18.0</v>
      </c>
      <c r="Q7" s="1"/>
      <c r="R7" s="1">
        <v>18.0</v>
      </c>
      <c r="S7" s="1"/>
      <c r="T7" s="1">
        <v>18.0</v>
      </c>
      <c r="U7" s="1"/>
      <c r="V7" s="1">
        <v>19.0</v>
      </c>
      <c r="W7" s="1">
        <v>1.0</v>
      </c>
      <c r="X7" s="1" t="s">
        <v>219</v>
      </c>
      <c r="Y7" s="18"/>
      <c r="Z7" s="19"/>
    </row>
    <row r="8" ht="12.0" customHeight="1">
      <c r="A8" s="1"/>
      <c r="B8" s="13"/>
      <c r="C8" s="13" t="s">
        <v>67</v>
      </c>
      <c r="D8" s="13" t="s">
        <v>68</v>
      </c>
      <c r="E8" s="13" t="s">
        <v>61</v>
      </c>
      <c r="F8" s="1"/>
      <c r="G8" s="1"/>
      <c r="H8" s="1"/>
      <c r="I8" s="1"/>
      <c r="J8" s="1"/>
      <c r="K8" s="1"/>
      <c r="L8" s="1"/>
      <c r="M8" s="1"/>
      <c r="N8" s="1"/>
      <c r="O8" s="1"/>
      <c r="P8" s="1"/>
      <c r="Q8" s="1"/>
      <c r="R8" s="1"/>
      <c r="S8" s="1"/>
      <c r="T8" s="1"/>
      <c r="U8" s="1"/>
      <c r="V8" s="1"/>
      <c r="W8" s="1"/>
      <c r="X8" s="1"/>
      <c r="Y8" s="18"/>
      <c r="Z8" s="19"/>
    </row>
    <row r="9" ht="12.0" customHeight="1">
      <c r="A9" s="1"/>
      <c r="B9" s="13"/>
      <c r="C9" s="13" t="s">
        <v>69</v>
      </c>
      <c r="D9" s="13" t="s">
        <v>70</v>
      </c>
      <c r="E9" s="13" t="s">
        <v>61</v>
      </c>
      <c r="F9" s="1"/>
      <c r="G9" s="1"/>
      <c r="H9" s="1"/>
      <c r="I9" s="1"/>
      <c r="J9" s="1"/>
      <c r="K9" s="1"/>
      <c r="L9" s="1"/>
      <c r="M9" s="1"/>
      <c r="N9" s="1"/>
      <c r="O9" s="1"/>
      <c r="P9" s="1"/>
      <c r="Q9" s="1"/>
      <c r="R9" s="1"/>
      <c r="S9" s="1"/>
      <c r="T9" s="1"/>
      <c r="U9" s="1"/>
      <c r="V9" s="1"/>
      <c r="W9" s="1"/>
      <c r="X9" s="1"/>
      <c r="Y9" s="18"/>
      <c r="Z9" s="19"/>
    </row>
    <row r="10" ht="12.0" customHeight="1">
      <c r="A10" s="1"/>
      <c r="B10" s="16" t="s">
        <v>71</v>
      </c>
      <c r="C10" s="16"/>
      <c r="D10" s="16" t="s">
        <v>72</v>
      </c>
      <c r="E10" s="16" t="s">
        <v>61</v>
      </c>
      <c r="F10" s="1">
        <f>'必要栄養価表'!F62*('レシピ表'!$F$66*0.01)/4</f>
        <v>93.75</v>
      </c>
      <c r="G10" s="1"/>
      <c r="H10" s="1">
        <f>'必要栄養価表'!H62*('レシピ表'!$F$66*0.01)/4</f>
        <v>86.25</v>
      </c>
      <c r="I10" s="1"/>
      <c r="J10" s="1">
        <f>'必要栄養価表'!J62*('レシピ表'!$F$66*0.01)/4</f>
        <v>86.25</v>
      </c>
      <c r="K10" s="1"/>
      <c r="L10" s="1">
        <f>'必要栄養価表'!L62*('レシピ表'!$F$66*0.01)/4</f>
        <v>78.75</v>
      </c>
      <c r="M10" s="1"/>
      <c r="N10" s="1">
        <f>'必要栄養価表'!N62*('レシピ表'!$F$66*0.01)/4</f>
        <v>80.625</v>
      </c>
      <c r="O10" s="1"/>
      <c r="P10" s="1">
        <f>'必要栄養価表'!P62*('レシピ表'!$F$66*0.01)/4</f>
        <v>61.875</v>
      </c>
      <c r="Q10" s="1"/>
      <c r="R10" s="1">
        <f>'必要栄養価表'!R62*('レシピ表'!$F$66*0.01)/4</f>
        <v>65.625</v>
      </c>
      <c r="S10" s="1"/>
      <c r="T10" s="1">
        <f>'必要栄養価表'!T62*('レシピ表'!$F$66*0.01)/4</f>
        <v>61.875</v>
      </c>
      <c r="U10" s="1"/>
      <c r="V10" s="1">
        <f>V62*0.15/4</f>
        <v>82.5</v>
      </c>
      <c r="W10" s="1">
        <v>1.0</v>
      </c>
      <c r="X10" s="1"/>
      <c r="Y10" s="18"/>
      <c r="Z10" s="19"/>
    </row>
    <row r="11" ht="12.0" customHeight="1">
      <c r="A11" s="1"/>
      <c r="B11" s="13" t="s">
        <v>73</v>
      </c>
      <c r="C11" s="13" t="s">
        <v>74</v>
      </c>
      <c r="D11" s="13" t="s">
        <v>75</v>
      </c>
      <c r="E11" s="13" t="s">
        <v>61</v>
      </c>
      <c r="F11" s="25">
        <f>'必要栄養価表'!F62*('レシピ表'!$G$66*0.01)/9</f>
        <v>83.33333333</v>
      </c>
      <c r="G11" s="25">
        <f>'必要栄養価表'!G62*('レシピ表'!$G$66*0.01)/9</f>
        <v>0</v>
      </c>
      <c r="H11" s="25">
        <f>'必要栄養価表'!H62*('レシピ表'!$G$66*0.01)/9</f>
        <v>76.66666667</v>
      </c>
      <c r="I11" s="25"/>
      <c r="J11" s="25">
        <f>'必要栄養価表'!J62*('レシピ表'!$G$66*0.01)/9</f>
        <v>76.66666667</v>
      </c>
      <c r="K11" s="25"/>
      <c r="L11" s="25">
        <f>'必要栄養価表'!L62*('レシピ表'!$G$66*0.01)/9</f>
        <v>70</v>
      </c>
      <c r="M11" s="25"/>
      <c r="N11" s="25">
        <f>'必要栄養価表'!N62*('レシピ表'!$G$66*0.01)/9</f>
        <v>71.66666667</v>
      </c>
      <c r="O11" s="25"/>
      <c r="P11" s="25">
        <f>'必要栄養価表'!P62*('レシピ表'!$G$66*0.01)/9</f>
        <v>55</v>
      </c>
      <c r="Q11" s="25"/>
      <c r="R11" s="25">
        <f>'必要栄養価表'!R62*('レシピ表'!$G$66*0.01)/9</f>
        <v>58.33333333</v>
      </c>
      <c r="S11" s="25"/>
      <c r="T11" s="25">
        <f>'必要栄養価表'!T62*('レシピ表'!$G$66*0.01)/9</f>
        <v>55</v>
      </c>
      <c r="U11" s="25"/>
      <c r="V11" s="25">
        <f>V62*0.3/9</f>
        <v>73.33333333</v>
      </c>
      <c r="W11" s="1">
        <v>1.0</v>
      </c>
      <c r="X11" s="1"/>
      <c r="Y11" s="18"/>
      <c r="Z11" s="19"/>
    </row>
    <row r="12" ht="12.0" customHeight="1">
      <c r="A12" s="1"/>
      <c r="B12" s="13"/>
      <c r="C12" s="13" t="s">
        <v>76</v>
      </c>
      <c r="D12" s="13" t="s">
        <v>77</v>
      </c>
      <c r="E12" s="13" t="s">
        <v>61</v>
      </c>
      <c r="F12" s="25"/>
      <c r="G12" s="25">
        <f>'必要栄養価表'!F62*0.07/9</f>
        <v>19.44444444</v>
      </c>
      <c r="H12" s="25"/>
      <c r="I12" s="25">
        <f>'必要栄養価表'!H62*0.07/9</f>
        <v>17.88888889</v>
      </c>
      <c r="J12" s="25"/>
      <c r="K12" s="25">
        <f>'必要栄養価表'!J62*0.07/9</f>
        <v>17.88888889</v>
      </c>
      <c r="L12" s="25"/>
      <c r="M12" s="25">
        <f>'必要栄養価表'!L62*0.07/9</f>
        <v>16.33333333</v>
      </c>
      <c r="N12" s="25"/>
      <c r="O12" s="25">
        <f>'必要栄養価表'!N62*0.07/9</f>
        <v>16.72222222</v>
      </c>
      <c r="P12" s="25"/>
      <c r="Q12" s="25">
        <f>'必要栄養価表'!P62*0.07/9</f>
        <v>12.83333333</v>
      </c>
      <c r="R12" s="25"/>
      <c r="S12" s="25">
        <f>'必要栄養価表'!R62*0.07/9</f>
        <v>13.61111111</v>
      </c>
      <c r="T12" s="25"/>
      <c r="U12" s="25">
        <f>'必要栄養価表'!T62*0.07/9</f>
        <v>12.83333333</v>
      </c>
      <c r="V12" s="25">
        <v>16.0</v>
      </c>
      <c r="W12" s="1">
        <v>1.0</v>
      </c>
      <c r="X12" s="1" t="s">
        <v>228</v>
      </c>
      <c r="Y12" s="18"/>
      <c r="Z12" s="19"/>
    </row>
    <row r="13" ht="12.0" customHeight="1">
      <c r="A13" s="1"/>
      <c r="B13" s="13"/>
      <c r="C13" s="13" t="s">
        <v>78</v>
      </c>
      <c r="D13" s="13" t="s">
        <v>79</v>
      </c>
      <c r="E13" s="13" t="s">
        <v>61</v>
      </c>
      <c r="F13" s="1"/>
      <c r="G13" s="1"/>
      <c r="H13" s="1"/>
      <c r="I13" s="1"/>
      <c r="J13" s="1"/>
      <c r="K13" s="1"/>
      <c r="L13" s="1"/>
      <c r="M13" s="1"/>
      <c r="N13" s="1"/>
      <c r="O13" s="1"/>
      <c r="P13" s="1"/>
      <c r="Q13" s="1"/>
      <c r="R13" s="1"/>
      <c r="S13" s="1"/>
      <c r="T13" s="1"/>
      <c r="U13" s="1"/>
      <c r="V13" s="1"/>
      <c r="W13" s="1"/>
      <c r="X13" s="1"/>
      <c r="Y13" s="18"/>
      <c r="Z13" s="19"/>
    </row>
    <row r="14" ht="12.0" customHeight="1">
      <c r="A14" s="1"/>
      <c r="B14" s="13"/>
      <c r="C14" s="13" t="s">
        <v>80</v>
      </c>
      <c r="D14" s="13" t="s">
        <v>81</v>
      </c>
      <c r="E14" s="13" t="s">
        <v>61</v>
      </c>
      <c r="F14" s="1"/>
      <c r="G14" s="1"/>
      <c r="H14" s="1"/>
      <c r="I14" s="1"/>
      <c r="J14" s="1"/>
      <c r="K14" s="1"/>
      <c r="L14" s="1"/>
      <c r="M14" s="1"/>
      <c r="N14" s="1"/>
      <c r="O14" s="1"/>
      <c r="P14" s="1"/>
      <c r="Q14" s="1"/>
      <c r="R14" s="1"/>
      <c r="S14" s="1"/>
      <c r="T14" s="1"/>
      <c r="U14" s="1"/>
      <c r="V14" s="1"/>
      <c r="W14" s="1"/>
      <c r="X14" s="1"/>
      <c r="Y14" s="18"/>
      <c r="Z14" s="19"/>
    </row>
    <row r="15" ht="12.0" customHeight="1">
      <c r="A15" s="1"/>
      <c r="B15" s="13"/>
      <c r="C15" s="13" t="s">
        <v>82</v>
      </c>
      <c r="D15" s="13" t="s">
        <v>83</v>
      </c>
      <c r="E15" s="13" t="s">
        <v>61</v>
      </c>
      <c r="F15" s="25">
        <v>2.3</v>
      </c>
      <c r="G15" s="25"/>
      <c r="H15" s="25">
        <v>2.0</v>
      </c>
      <c r="I15" s="25"/>
      <c r="J15" s="25">
        <v>2.1</v>
      </c>
      <c r="K15" s="25"/>
      <c r="L15" s="25">
        <v>2.4</v>
      </c>
      <c r="M15" s="25"/>
      <c r="N15" s="25">
        <v>1.7</v>
      </c>
      <c r="O15" s="25"/>
      <c r="P15" s="25">
        <v>1.6</v>
      </c>
      <c r="Q15" s="25"/>
      <c r="R15" s="25">
        <v>1.6</v>
      </c>
      <c r="S15" s="25"/>
      <c r="T15" s="25">
        <v>2.0</v>
      </c>
      <c r="U15" s="1"/>
      <c r="V15" s="1">
        <v>2.0</v>
      </c>
      <c r="W15" s="1">
        <v>1.0</v>
      </c>
      <c r="X15" s="1"/>
      <c r="Y15" s="18"/>
      <c r="Z15" s="19"/>
    </row>
    <row r="16" ht="12.0" customHeight="1">
      <c r="A16" s="1"/>
      <c r="B16" s="13"/>
      <c r="C16" s="13" t="s">
        <v>84</v>
      </c>
      <c r="D16" s="13" t="s">
        <v>85</v>
      </c>
      <c r="E16" s="13" t="s">
        <v>61</v>
      </c>
      <c r="F16" s="25">
        <v>1.0</v>
      </c>
      <c r="G16" s="25"/>
      <c r="H16" s="25">
        <v>1.0</v>
      </c>
      <c r="I16" s="25"/>
      <c r="J16" s="25">
        <v>1.0</v>
      </c>
      <c r="K16" s="25"/>
      <c r="L16" s="25">
        <v>1.0</v>
      </c>
      <c r="M16" s="25"/>
      <c r="N16" s="25">
        <v>1.0</v>
      </c>
      <c r="O16" s="25"/>
      <c r="P16" s="25">
        <v>1.0</v>
      </c>
      <c r="Q16" s="25"/>
      <c r="R16" s="25">
        <v>1.0</v>
      </c>
      <c r="S16" s="25"/>
      <c r="T16" s="25">
        <v>1.0</v>
      </c>
      <c r="U16" s="1"/>
      <c r="V16" s="1"/>
      <c r="W16" s="1">
        <v>1.0</v>
      </c>
      <c r="X16" s="1"/>
      <c r="Y16" s="18"/>
      <c r="Z16" s="19"/>
    </row>
    <row r="17" ht="12.0" customHeight="1">
      <c r="A17" s="1"/>
      <c r="B17" s="13"/>
      <c r="C17" s="13" t="s">
        <v>86</v>
      </c>
      <c r="D17" s="13" t="s">
        <v>87</v>
      </c>
      <c r="E17" s="13" t="s">
        <v>61</v>
      </c>
      <c r="F17" s="25">
        <v>13.0</v>
      </c>
      <c r="G17" s="25"/>
      <c r="H17" s="25">
        <v>11.0</v>
      </c>
      <c r="I17" s="25"/>
      <c r="J17" s="25">
        <v>10.0</v>
      </c>
      <c r="K17" s="25"/>
      <c r="L17" s="25">
        <v>10.0</v>
      </c>
      <c r="M17" s="25"/>
      <c r="N17" s="25">
        <v>10.0</v>
      </c>
      <c r="O17" s="25"/>
      <c r="P17" s="25">
        <v>8.0</v>
      </c>
      <c r="Q17" s="25"/>
      <c r="R17" s="25">
        <v>8.0</v>
      </c>
      <c r="S17" s="25"/>
      <c r="T17" s="25">
        <v>8.0</v>
      </c>
      <c r="U17" s="1"/>
      <c r="V17" s="1">
        <v>9.0</v>
      </c>
      <c r="W17" s="1">
        <v>1.0</v>
      </c>
      <c r="X17" s="1"/>
      <c r="Y17" s="18"/>
      <c r="Z17" s="19"/>
    </row>
    <row r="18" ht="12.0" customHeight="1">
      <c r="A18" s="1"/>
      <c r="B18" s="13"/>
      <c r="C18" s="13" t="s">
        <v>88</v>
      </c>
      <c r="D18" s="13"/>
      <c r="E18" s="13"/>
      <c r="F18" s="1"/>
      <c r="G18" s="25"/>
      <c r="H18" s="1"/>
      <c r="I18" s="1"/>
      <c r="J18" s="1"/>
      <c r="K18" s="1"/>
      <c r="L18" s="1"/>
      <c r="M18" s="1"/>
      <c r="N18" s="1"/>
      <c r="O18" s="1"/>
      <c r="P18" s="1"/>
      <c r="Q18" s="1"/>
      <c r="R18" s="1"/>
      <c r="S18" s="1"/>
      <c r="T18" s="1"/>
      <c r="U18" s="1"/>
      <c r="V18" s="1"/>
      <c r="W18" s="1"/>
      <c r="X18" s="1"/>
      <c r="Y18" s="18"/>
      <c r="Z18" s="19"/>
    </row>
    <row r="19" ht="12.0" customHeight="1">
      <c r="A19" s="1"/>
      <c r="B19" s="13"/>
      <c r="C19" s="13" t="s">
        <v>89</v>
      </c>
      <c r="D19" s="13"/>
      <c r="E19" s="13"/>
      <c r="F19" s="1"/>
      <c r="G19" s="25"/>
      <c r="H19" s="1"/>
      <c r="I19" s="1"/>
      <c r="J19" s="1"/>
      <c r="K19" s="1"/>
      <c r="L19" s="1"/>
      <c r="M19" s="1"/>
      <c r="N19" s="1"/>
      <c r="O19" s="1"/>
      <c r="P19" s="1"/>
      <c r="Q19" s="1"/>
      <c r="R19" s="1"/>
      <c r="S19" s="1"/>
      <c r="T19" s="1"/>
      <c r="U19" s="1"/>
      <c r="V19" s="1"/>
      <c r="W19" s="1"/>
      <c r="X19" s="1"/>
      <c r="Y19" s="18"/>
      <c r="Z19" s="19"/>
    </row>
    <row r="20" ht="12.0" customHeight="1">
      <c r="A20" s="1"/>
      <c r="B20" s="13"/>
      <c r="C20" s="13" t="s">
        <v>90</v>
      </c>
      <c r="D20" s="13"/>
      <c r="E20" s="13"/>
      <c r="F20" s="1"/>
      <c r="G20" s="25"/>
      <c r="H20" s="1"/>
      <c r="I20" s="1"/>
      <c r="J20" s="1"/>
      <c r="K20" s="1"/>
      <c r="L20" s="1"/>
      <c r="M20" s="1"/>
      <c r="N20" s="1"/>
      <c r="O20" s="1"/>
      <c r="P20" s="1"/>
      <c r="Q20" s="1"/>
      <c r="R20" s="1"/>
      <c r="S20" s="1"/>
      <c r="T20" s="1"/>
      <c r="U20" s="1"/>
      <c r="V20" s="1"/>
      <c r="W20" s="1"/>
      <c r="X20" s="1"/>
      <c r="Y20" s="18"/>
      <c r="Z20" s="19"/>
    </row>
    <row r="21" ht="12.0" customHeight="1">
      <c r="A21" s="1"/>
      <c r="B21" s="13"/>
      <c r="C21" s="13" t="s">
        <v>91</v>
      </c>
      <c r="D21" s="13"/>
      <c r="E21" s="13"/>
      <c r="F21" s="1"/>
      <c r="G21" s="25"/>
      <c r="H21" s="1"/>
      <c r="I21" s="1"/>
      <c r="J21" s="1"/>
      <c r="K21" s="1"/>
      <c r="L21" s="1"/>
      <c r="M21" s="1"/>
      <c r="N21" s="1"/>
      <c r="O21" s="1"/>
      <c r="P21" s="1"/>
      <c r="Q21" s="1"/>
      <c r="R21" s="1"/>
      <c r="S21" s="1"/>
      <c r="T21" s="1"/>
      <c r="U21" s="1"/>
      <c r="V21" s="1"/>
      <c r="W21" s="1"/>
      <c r="X21" s="1"/>
      <c r="Y21" s="18"/>
      <c r="Z21" s="19"/>
    </row>
    <row r="22" ht="12.0" customHeight="1">
      <c r="A22" s="1"/>
      <c r="B22" s="13"/>
      <c r="C22" s="13" t="s">
        <v>92</v>
      </c>
      <c r="D22" s="13"/>
      <c r="E22" s="13"/>
      <c r="F22" s="1"/>
      <c r="G22" s="25"/>
      <c r="H22" s="1"/>
      <c r="I22" s="1"/>
      <c r="J22" s="1"/>
      <c r="K22" s="1"/>
      <c r="L22" s="1"/>
      <c r="M22" s="1"/>
      <c r="N22" s="1"/>
      <c r="O22" s="1"/>
      <c r="P22" s="1"/>
      <c r="Q22" s="1"/>
      <c r="R22" s="1"/>
      <c r="S22" s="1"/>
      <c r="T22" s="1"/>
      <c r="U22" s="1"/>
      <c r="V22" s="1"/>
      <c r="W22" s="1"/>
      <c r="X22" s="1"/>
      <c r="Y22" s="18"/>
      <c r="Z22" s="19"/>
    </row>
    <row r="23" ht="12.0" customHeight="1">
      <c r="A23" s="1"/>
      <c r="B23" s="13"/>
      <c r="C23" s="13" t="s">
        <v>93</v>
      </c>
      <c r="D23" s="13"/>
      <c r="E23" s="13"/>
      <c r="F23" s="1"/>
      <c r="G23" s="25"/>
      <c r="H23" s="1"/>
      <c r="I23" s="1"/>
      <c r="J23" s="1"/>
      <c r="K23" s="1"/>
      <c r="L23" s="1"/>
      <c r="M23" s="1"/>
      <c r="N23" s="1"/>
      <c r="O23" s="1"/>
      <c r="P23" s="1"/>
      <c r="Q23" s="1"/>
      <c r="R23" s="1"/>
      <c r="S23" s="1"/>
      <c r="T23" s="1"/>
      <c r="U23" s="1"/>
      <c r="V23" s="1"/>
      <c r="W23" s="1"/>
      <c r="X23" s="1"/>
      <c r="Y23" s="18"/>
      <c r="Z23" s="19"/>
    </row>
    <row r="24" ht="12.0" customHeight="1">
      <c r="A24" s="1"/>
      <c r="B24" s="13"/>
      <c r="C24" s="13" t="s">
        <v>94</v>
      </c>
      <c r="D24" s="13"/>
      <c r="E24" s="13"/>
      <c r="F24" s="1"/>
      <c r="G24" s="25"/>
      <c r="H24" s="1"/>
      <c r="I24" s="1"/>
      <c r="J24" s="1"/>
      <c r="K24" s="1"/>
      <c r="L24" s="1"/>
      <c r="M24" s="1"/>
      <c r="N24" s="1"/>
      <c r="O24" s="1"/>
      <c r="P24" s="1"/>
      <c r="Q24" s="1"/>
      <c r="R24" s="1"/>
      <c r="S24" s="1"/>
      <c r="T24" s="1"/>
      <c r="U24" s="1"/>
      <c r="V24" s="1"/>
      <c r="W24" s="1"/>
      <c r="X24" s="1"/>
      <c r="Y24" s="18"/>
      <c r="Z24" s="19"/>
    </row>
    <row r="25" ht="12.0" customHeight="1">
      <c r="A25" s="1"/>
      <c r="B25" s="13"/>
      <c r="C25" s="13" t="s">
        <v>95</v>
      </c>
      <c r="D25" s="13"/>
      <c r="E25" s="13"/>
      <c r="F25" s="1"/>
      <c r="G25" s="25"/>
      <c r="H25" s="1"/>
      <c r="I25" s="1"/>
      <c r="J25" s="1"/>
      <c r="K25" s="1"/>
      <c r="L25" s="1"/>
      <c r="M25" s="1"/>
      <c r="N25" s="1"/>
      <c r="O25" s="1"/>
      <c r="P25" s="1"/>
      <c r="Q25" s="1"/>
      <c r="R25" s="1"/>
      <c r="S25" s="1"/>
      <c r="T25" s="1"/>
      <c r="U25" s="1"/>
      <c r="V25" s="1"/>
      <c r="W25" s="1"/>
      <c r="X25" s="1"/>
      <c r="Y25" s="18"/>
      <c r="Z25" s="19"/>
    </row>
    <row r="26" ht="12.0" customHeight="1">
      <c r="A26" s="1"/>
      <c r="B26" s="13"/>
      <c r="C26" s="13" t="s">
        <v>96</v>
      </c>
      <c r="D26" s="13"/>
      <c r="E26" s="13"/>
      <c r="F26" s="1"/>
      <c r="G26" s="25"/>
      <c r="H26" s="1"/>
      <c r="I26" s="1"/>
      <c r="J26" s="1"/>
      <c r="K26" s="1"/>
      <c r="L26" s="1"/>
      <c r="M26" s="1"/>
      <c r="N26" s="1"/>
      <c r="O26" s="1"/>
      <c r="P26" s="1"/>
      <c r="Q26" s="1"/>
      <c r="R26" s="1"/>
      <c r="S26" s="1"/>
      <c r="T26" s="1"/>
      <c r="U26" s="1"/>
      <c r="V26" s="1"/>
      <c r="W26" s="1"/>
      <c r="X26" s="1"/>
      <c r="Y26" s="18"/>
      <c r="Z26" s="19"/>
    </row>
    <row r="27" ht="12.0" customHeight="1">
      <c r="A27" s="1"/>
      <c r="B27" s="13"/>
      <c r="C27" s="13" t="s">
        <v>97</v>
      </c>
      <c r="D27" s="13"/>
      <c r="E27" s="13"/>
      <c r="F27" s="1"/>
      <c r="G27" s="25"/>
      <c r="H27" s="1"/>
      <c r="I27" s="1"/>
      <c r="J27" s="1"/>
      <c r="K27" s="1"/>
      <c r="L27" s="1"/>
      <c r="M27" s="1"/>
      <c r="N27" s="1"/>
      <c r="O27" s="1"/>
      <c r="P27" s="1"/>
      <c r="Q27" s="1"/>
      <c r="R27" s="1"/>
      <c r="S27" s="1"/>
      <c r="T27" s="1"/>
      <c r="U27" s="1"/>
      <c r="V27" s="1"/>
      <c r="W27" s="1"/>
      <c r="X27" s="1"/>
      <c r="Y27" s="18"/>
      <c r="Z27" s="19"/>
    </row>
    <row r="28" ht="12.0" customHeight="1">
      <c r="A28" s="1"/>
      <c r="B28" s="13"/>
      <c r="C28" s="13" t="s">
        <v>98</v>
      </c>
      <c r="D28" s="13"/>
      <c r="E28" s="13"/>
      <c r="F28" s="1"/>
      <c r="G28" s="25"/>
      <c r="H28" s="1"/>
      <c r="I28" s="1"/>
      <c r="J28" s="1"/>
      <c r="K28" s="1"/>
      <c r="L28" s="1"/>
      <c r="M28" s="1"/>
      <c r="N28" s="1"/>
      <c r="O28" s="1"/>
      <c r="P28" s="1"/>
      <c r="Q28" s="1"/>
      <c r="R28" s="1"/>
      <c r="S28" s="1"/>
      <c r="T28" s="1"/>
      <c r="U28" s="1"/>
      <c r="V28" s="1"/>
      <c r="W28" s="1"/>
      <c r="X28" s="1"/>
      <c r="Y28" s="18"/>
      <c r="Z28" s="19"/>
    </row>
    <row r="29" ht="12.0" customHeight="1">
      <c r="A29" s="1"/>
      <c r="B29" s="13"/>
      <c r="C29" s="13" t="s">
        <v>99</v>
      </c>
      <c r="D29" s="13"/>
      <c r="E29" s="13"/>
      <c r="F29" s="1"/>
      <c r="G29" s="25"/>
      <c r="H29" s="1"/>
      <c r="I29" s="1"/>
      <c r="J29" s="1"/>
      <c r="K29" s="1"/>
      <c r="L29" s="1"/>
      <c r="M29" s="1"/>
      <c r="N29" s="1"/>
      <c r="O29" s="1"/>
      <c r="P29" s="1"/>
      <c r="Q29" s="1"/>
      <c r="R29" s="1"/>
      <c r="S29" s="1"/>
      <c r="T29" s="1"/>
      <c r="U29" s="1"/>
      <c r="V29" s="1"/>
      <c r="W29" s="1"/>
      <c r="X29" s="1"/>
      <c r="Y29" s="18"/>
      <c r="Z29" s="19"/>
    </row>
    <row r="30" ht="12.0" customHeight="1">
      <c r="A30" s="1"/>
      <c r="B30" s="13"/>
      <c r="C30" s="13" t="s">
        <v>100</v>
      </c>
      <c r="D30" s="13"/>
      <c r="E30" s="13"/>
      <c r="F30" s="1"/>
      <c r="G30" s="25"/>
      <c r="H30" s="1"/>
      <c r="I30" s="1"/>
      <c r="J30" s="1"/>
      <c r="K30" s="1"/>
      <c r="L30" s="1"/>
      <c r="M30" s="1"/>
      <c r="N30" s="1"/>
      <c r="O30" s="1"/>
      <c r="P30" s="1"/>
      <c r="Q30" s="1"/>
      <c r="R30" s="1"/>
      <c r="S30" s="1"/>
      <c r="T30" s="1"/>
      <c r="U30" s="1"/>
      <c r="V30" s="1"/>
      <c r="W30" s="1"/>
      <c r="X30" s="1"/>
      <c r="Y30" s="18"/>
      <c r="Z30" s="19"/>
    </row>
    <row r="31" ht="12.0" customHeight="1">
      <c r="A31" s="1"/>
      <c r="B31" s="13"/>
      <c r="C31" s="13" t="s">
        <v>101</v>
      </c>
      <c r="D31" s="13" t="s">
        <v>102</v>
      </c>
      <c r="E31" s="13" t="s">
        <v>103</v>
      </c>
      <c r="F31" s="1"/>
      <c r="G31" s="1"/>
      <c r="H31" s="1"/>
      <c r="I31" s="1"/>
      <c r="J31" s="1"/>
      <c r="K31" s="1"/>
      <c r="L31" s="1"/>
      <c r="M31" s="1"/>
      <c r="N31" s="1"/>
      <c r="O31" s="1"/>
      <c r="P31" s="1"/>
      <c r="Q31" s="1"/>
      <c r="R31" s="1"/>
      <c r="S31" s="1"/>
      <c r="T31" s="1"/>
      <c r="U31" s="1"/>
      <c r="V31" s="1"/>
      <c r="W31" s="1"/>
      <c r="X31" s="1"/>
      <c r="Y31" s="18"/>
      <c r="Z31" s="19"/>
    </row>
    <row r="32" ht="12.0" customHeight="1">
      <c r="A32" s="1"/>
      <c r="B32" s="16" t="s">
        <v>104</v>
      </c>
      <c r="C32" s="16" t="s">
        <v>105</v>
      </c>
      <c r="D32" s="16" t="s">
        <v>106</v>
      </c>
      <c r="E32" s="16" t="s">
        <v>103</v>
      </c>
      <c r="F32" s="1">
        <v>800.0</v>
      </c>
      <c r="G32" s="1"/>
      <c r="H32" s="1">
        <v>800.0</v>
      </c>
      <c r="I32" s="1">
        <v>2500.0</v>
      </c>
      <c r="J32" s="1">
        <v>650.0</v>
      </c>
      <c r="K32" s="1">
        <v>2500.0</v>
      </c>
      <c r="L32" s="1">
        <v>700.0</v>
      </c>
      <c r="M32" s="1">
        <v>2500.0</v>
      </c>
      <c r="N32" s="1">
        <v>650.0</v>
      </c>
      <c r="O32" s="1"/>
      <c r="P32" s="1">
        <v>650.0</v>
      </c>
      <c r="Q32" s="1">
        <v>2500.0</v>
      </c>
      <c r="R32" s="1">
        <v>650.0</v>
      </c>
      <c r="S32" s="1">
        <v>2500.0</v>
      </c>
      <c r="T32" s="1">
        <v>650.0</v>
      </c>
      <c r="U32" s="1">
        <v>2500.0</v>
      </c>
      <c r="V32" s="1">
        <v>680.0</v>
      </c>
      <c r="W32" s="1">
        <v>1.0</v>
      </c>
      <c r="X32" s="1"/>
      <c r="Y32" s="18"/>
      <c r="Z32" s="19"/>
    </row>
    <row r="33" ht="12.0" customHeight="1">
      <c r="A33" s="1"/>
      <c r="B33" s="16" t="s">
        <v>107</v>
      </c>
      <c r="C33" s="16" t="s">
        <v>108</v>
      </c>
      <c r="D33" s="16" t="s">
        <v>109</v>
      </c>
      <c r="E33" s="16" t="s">
        <v>103</v>
      </c>
      <c r="F33" s="1"/>
      <c r="G33" s="1"/>
      <c r="H33" s="1"/>
      <c r="I33" s="1"/>
      <c r="J33" s="1"/>
      <c r="K33" s="1"/>
      <c r="L33" s="1"/>
      <c r="M33" s="1"/>
      <c r="N33" s="1"/>
      <c r="O33" s="1"/>
      <c r="P33" s="1"/>
      <c r="Q33" s="1"/>
      <c r="R33" s="1"/>
      <c r="S33" s="1"/>
      <c r="T33" s="1"/>
      <c r="U33" s="1"/>
      <c r="V33" s="1"/>
      <c r="W33" s="1"/>
      <c r="X33" s="1"/>
      <c r="Y33" s="18"/>
      <c r="Z33" s="19"/>
    </row>
    <row r="34" ht="12.0" customHeight="1">
      <c r="A34" s="1"/>
      <c r="B34" s="16" t="s">
        <v>110</v>
      </c>
      <c r="C34" s="16" t="s">
        <v>111</v>
      </c>
      <c r="D34" s="16" t="s">
        <v>112</v>
      </c>
      <c r="E34" s="16" t="s">
        <v>113</v>
      </c>
      <c r="F34" s="1"/>
      <c r="G34" s="1"/>
      <c r="H34" s="1">
        <v>10.0</v>
      </c>
      <c r="I34" s="1"/>
      <c r="J34" s="1">
        <v>10.0</v>
      </c>
      <c r="K34" s="1"/>
      <c r="L34" s="1">
        <v>10.0</v>
      </c>
      <c r="M34" s="1"/>
      <c r="N34" s="1"/>
      <c r="O34" s="1"/>
      <c r="P34" s="1">
        <v>10.0</v>
      </c>
      <c r="Q34" s="1"/>
      <c r="R34" s="1">
        <v>10.0</v>
      </c>
      <c r="S34" s="1"/>
      <c r="T34" s="1">
        <v>10.0</v>
      </c>
      <c r="U34" s="1"/>
      <c r="V34" s="1">
        <v>10.0</v>
      </c>
      <c r="W34" s="1">
        <v>1.0</v>
      </c>
      <c r="X34" s="1" t="s">
        <v>229</v>
      </c>
      <c r="Y34" s="18"/>
      <c r="Z34" s="19"/>
    </row>
    <row r="35" ht="12.0" customHeight="1">
      <c r="A35" s="1"/>
      <c r="B35" s="16" t="s">
        <v>114</v>
      </c>
      <c r="C35" s="16" t="s">
        <v>115</v>
      </c>
      <c r="D35" s="16" t="s">
        <v>116</v>
      </c>
      <c r="E35" s="16" t="s">
        <v>103</v>
      </c>
      <c r="F35" s="1">
        <v>1.0</v>
      </c>
      <c r="G35" s="1"/>
      <c r="H35" s="1">
        <v>0.9</v>
      </c>
      <c r="I35" s="1">
        <v>10.0</v>
      </c>
      <c r="J35" s="1">
        <v>1.0</v>
      </c>
      <c r="K35" s="1">
        <v>10.0</v>
      </c>
      <c r="L35" s="1">
        <v>1.0</v>
      </c>
      <c r="M35" s="1">
        <v>10.0</v>
      </c>
      <c r="N35" s="1">
        <v>0.8</v>
      </c>
      <c r="O35" s="1"/>
      <c r="P35" s="1">
        <v>0.8</v>
      </c>
      <c r="Q35" s="1">
        <v>10.0</v>
      </c>
      <c r="R35" s="1">
        <v>0.8</v>
      </c>
      <c r="S35" s="1">
        <v>10.0</v>
      </c>
      <c r="T35" s="1">
        <v>0.8</v>
      </c>
      <c r="U35" s="1">
        <v>10.0</v>
      </c>
      <c r="V35" s="1">
        <v>0.9</v>
      </c>
      <c r="W35" s="1">
        <v>1.0</v>
      </c>
      <c r="X35" s="1"/>
      <c r="Y35" s="18"/>
      <c r="Z35" s="19"/>
    </row>
    <row r="36" ht="12.0" customHeight="1">
      <c r="A36" s="1"/>
      <c r="B36" s="16" t="s">
        <v>117</v>
      </c>
      <c r="C36" s="16" t="s">
        <v>118</v>
      </c>
      <c r="D36" s="16" t="s">
        <v>119</v>
      </c>
      <c r="E36" s="16" t="s">
        <v>113</v>
      </c>
      <c r="F36" s="1">
        <v>140.0</v>
      </c>
      <c r="G36" s="1">
        <v>2000.0</v>
      </c>
      <c r="H36" s="1">
        <v>130.0</v>
      </c>
      <c r="I36" s="1">
        <v>3000.0</v>
      </c>
      <c r="J36" s="1">
        <v>130.0</v>
      </c>
      <c r="K36" s="1">
        <v>3000.0</v>
      </c>
      <c r="L36" s="1">
        <v>130.0</v>
      </c>
      <c r="M36" s="1">
        <v>3000.0</v>
      </c>
      <c r="N36" s="1">
        <v>140.0</v>
      </c>
      <c r="O36" s="1">
        <v>2000.0</v>
      </c>
      <c r="P36" s="1">
        <v>130.0</v>
      </c>
      <c r="Q36" s="1">
        <v>3000.0</v>
      </c>
      <c r="R36" s="1">
        <v>130.0</v>
      </c>
      <c r="S36" s="1">
        <v>3000.0</v>
      </c>
      <c r="T36" s="1">
        <v>130.0</v>
      </c>
      <c r="U36" s="1">
        <v>3000.0</v>
      </c>
      <c r="V36" s="1">
        <v>130.0</v>
      </c>
      <c r="W36" s="1">
        <v>1.0</v>
      </c>
      <c r="X36" s="1"/>
      <c r="Y36" s="18"/>
      <c r="Z36" s="19"/>
    </row>
    <row r="37" ht="12.0" customHeight="1">
      <c r="A37" s="1"/>
      <c r="B37" s="16" t="s">
        <v>120</v>
      </c>
      <c r="C37" s="16" t="s">
        <v>121</v>
      </c>
      <c r="D37" s="16" t="s">
        <v>122</v>
      </c>
      <c r="E37" s="16" t="s">
        <v>103</v>
      </c>
      <c r="F37" s="1">
        <v>9.5</v>
      </c>
      <c r="G37" s="1">
        <v>50.0</v>
      </c>
      <c r="H37" s="1">
        <v>7.0</v>
      </c>
      <c r="I37" s="1">
        <v>50.0</v>
      </c>
      <c r="J37" s="1">
        <v>7.5</v>
      </c>
      <c r="K37" s="1">
        <v>55.0</v>
      </c>
      <c r="L37" s="1">
        <v>7.5</v>
      </c>
      <c r="M37" s="1">
        <v>50.0</v>
      </c>
      <c r="N37" s="1">
        <v>10.5</v>
      </c>
      <c r="O37" s="1">
        <v>40.0</v>
      </c>
      <c r="P37" s="1">
        <v>10.5</v>
      </c>
      <c r="Q37" s="1">
        <v>40.0</v>
      </c>
      <c r="R37" s="1">
        <v>10.5</v>
      </c>
      <c r="S37" s="1">
        <v>40.0</v>
      </c>
      <c r="T37" s="1">
        <v>10.5</v>
      </c>
      <c r="U37" s="1">
        <v>40.0</v>
      </c>
      <c r="V37" s="1">
        <v>6.8</v>
      </c>
      <c r="W37" s="1">
        <v>1.0</v>
      </c>
      <c r="X37" s="1"/>
      <c r="Y37" s="18"/>
      <c r="Z37" s="19"/>
    </row>
    <row r="38" ht="12.0" customHeight="1">
      <c r="A38" s="1"/>
      <c r="B38" s="16" t="s">
        <v>123</v>
      </c>
      <c r="C38" s="16" t="s">
        <v>124</v>
      </c>
      <c r="D38" s="16" t="s">
        <v>125</v>
      </c>
      <c r="E38" s="16" t="s">
        <v>103</v>
      </c>
      <c r="F38" s="1">
        <v>360.0</v>
      </c>
      <c r="G38" s="1"/>
      <c r="H38" s="1">
        <v>340.0</v>
      </c>
      <c r="I38" s="1"/>
      <c r="J38" s="1">
        <v>370.0</v>
      </c>
      <c r="K38" s="1"/>
      <c r="L38" s="1">
        <v>350.0</v>
      </c>
      <c r="M38" s="1"/>
      <c r="N38" s="1">
        <v>310.0</v>
      </c>
      <c r="O38" s="1"/>
      <c r="P38" s="1">
        <v>270.0</v>
      </c>
      <c r="Q38" s="1"/>
      <c r="R38" s="1">
        <v>290.0</v>
      </c>
      <c r="S38" s="1"/>
      <c r="T38" s="1">
        <v>290.0</v>
      </c>
      <c r="U38" s="1"/>
      <c r="V38" s="1">
        <v>320.0</v>
      </c>
      <c r="W38" s="1">
        <v>1.0</v>
      </c>
      <c r="X38" s="1"/>
      <c r="Y38" s="18"/>
      <c r="Z38" s="19"/>
    </row>
    <row r="39" ht="12.0" customHeight="1">
      <c r="A39" s="1"/>
      <c r="B39" s="16" t="s">
        <v>126</v>
      </c>
      <c r="C39" s="16" t="s">
        <v>127</v>
      </c>
      <c r="D39" s="16" t="s">
        <v>128</v>
      </c>
      <c r="E39" s="16" t="s">
        <v>103</v>
      </c>
      <c r="F39" s="1">
        <v>4.5</v>
      </c>
      <c r="G39" s="1"/>
      <c r="H39" s="1">
        <v>4.0</v>
      </c>
      <c r="I39" s="1">
        <v>11.0</v>
      </c>
      <c r="J39" s="1">
        <v>4.0</v>
      </c>
      <c r="K39" s="1">
        <v>11.0</v>
      </c>
      <c r="L39" s="1">
        <v>4.0</v>
      </c>
      <c r="M39" s="1">
        <v>11.0</v>
      </c>
      <c r="N39" s="1">
        <v>3.5</v>
      </c>
      <c r="O39" s="1"/>
      <c r="P39" s="1">
        <v>3.5</v>
      </c>
      <c r="Q39" s="1">
        <v>11.0</v>
      </c>
      <c r="R39" s="1">
        <v>3.5</v>
      </c>
      <c r="S39" s="1">
        <v>11.0</v>
      </c>
      <c r="T39" s="1">
        <v>3.5</v>
      </c>
      <c r="U39" s="1">
        <v>11.0</v>
      </c>
      <c r="V39" s="1">
        <v>3.8</v>
      </c>
      <c r="W39" s="1">
        <v>1.0</v>
      </c>
      <c r="X39" s="1"/>
      <c r="Y39" s="18"/>
      <c r="Z39" s="19"/>
    </row>
    <row r="40" ht="12.0" customHeight="1">
      <c r="A40" s="1"/>
      <c r="B40" s="16" t="s">
        <v>129</v>
      </c>
      <c r="C40" s="16" t="s">
        <v>130</v>
      </c>
      <c r="D40" s="16" t="s">
        <v>131</v>
      </c>
      <c r="E40" s="16" t="s">
        <v>113</v>
      </c>
      <c r="F40" s="1"/>
      <c r="G40" s="1"/>
      <c r="H40" s="1">
        <v>25.0</v>
      </c>
      <c r="I40" s="1">
        <v>550.0</v>
      </c>
      <c r="J40" s="1">
        <v>30.0</v>
      </c>
      <c r="K40" s="1">
        <v>550.0</v>
      </c>
      <c r="L40" s="1">
        <v>25.0</v>
      </c>
      <c r="M40" s="1">
        <v>550.0</v>
      </c>
      <c r="N40" s="1">
        <v>25.0</v>
      </c>
      <c r="O40" s="1">
        <v>550.0</v>
      </c>
      <c r="P40" s="1">
        <v>20.0</v>
      </c>
      <c r="Q40" s="1">
        <v>450.0</v>
      </c>
      <c r="R40" s="1">
        <v>25.0</v>
      </c>
      <c r="S40" s="1">
        <v>450.0</v>
      </c>
      <c r="T40" s="1">
        <v>25.0</v>
      </c>
      <c r="U40" s="1">
        <v>450.0</v>
      </c>
      <c r="V40" s="1">
        <v>25.0</v>
      </c>
      <c r="W40" s="1">
        <v>1.0</v>
      </c>
      <c r="X40" s="1"/>
      <c r="Y40" s="18"/>
      <c r="Z40" s="19"/>
    </row>
    <row r="41" ht="12.0" customHeight="1">
      <c r="A41" s="1"/>
      <c r="B41" s="16" t="s">
        <v>132</v>
      </c>
      <c r="C41" s="16" t="s">
        <v>133</v>
      </c>
      <c r="D41" s="16" t="s">
        <v>134</v>
      </c>
      <c r="E41" s="16" t="s">
        <v>103</v>
      </c>
      <c r="F41" s="1">
        <v>1200.0</v>
      </c>
      <c r="G41" s="1"/>
      <c r="H41" s="1">
        <v>1000.0</v>
      </c>
      <c r="I41" s="1">
        <v>3000.0</v>
      </c>
      <c r="J41" s="1">
        <v>1000.0</v>
      </c>
      <c r="K41" s="1">
        <v>3000.0</v>
      </c>
      <c r="L41" s="1">
        <v>1000.0</v>
      </c>
      <c r="M41" s="1">
        <v>3000.0</v>
      </c>
      <c r="N41" s="1">
        <v>900.0</v>
      </c>
      <c r="O41" s="1"/>
      <c r="P41" s="1">
        <v>800.0</v>
      </c>
      <c r="Q41" s="1">
        <v>3000.0</v>
      </c>
      <c r="R41" s="1">
        <v>800.0</v>
      </c>
      <c r="S41" s="1">
        <v>3000.0</v>
      </c>
      <c r="T41" s="1">
        <v>800.0</v>
      </c>
      <c r="U41" s="1">
        <v>3000.0</v>
      </c>
      <c r="V41" s="1">
        <v>900.0</v>
      </c>
      <c r="W41" s="1">
        <v>1.0</v>
      </c>
      <c r="X41" s="1"/>
      <c r="Y41" s="18"/>
      <c r="Z41" s="19"/>
    </row>
    <row r="42" ht="12.0" customHeight="1">
      <c r="A42" s="1"/>
      <c r="B42" s="16" t="s">
        <v>135</v>
      </c>
      <c r="C42" s="16" t="s">
        <v>136</v>
      </c>
      <c r="D42" s="16" t="s">
        <v>137</v>
      </c>
      <c r="E42" s="16" t="s">
        <v>103</v>
      </c>
      <c r="F42" s="1">
        <v>3000.0</v>
      </c>
      <c r="G42" s="1"/>
      <c r="H42" s="1">
        <v>3000.0</v>
      </c>
      <c r="I42" s="1"/>
      <c r="J42" s="1">
        <v>3000.0</v>
      </c>
      <c r="K42" s="1"/>
      <c r="L42" s="1">
        <v>3000.0</v>
      </c>
      <c r="M42" s="1"/>
      <c r="N42" s="1">
        <v>2600.0</v>
      </c>
      <c r="O42" s="1"/>
      <c r="P42" s="1">
        <v>2600.0</v>
      </c>
      <c r="Q42" s="1"/>
      <c r="R42" s="1">
        <v>2600.0</v>
      </c>
      <c r="S42" s="1"/>
      <c r="T42" s="1">
        <v>2600.0</v>
      </c>
      <c r="U42" s="1"/>
      <c r="V42" s="1">
        <v>2800.0</v>
      </c>
      <c r="W42" s="1">
        <v>1.0</v>
      </c>
      <c r="X42" s="1" t="s">
        <v>230</v>
      </c>
      <c r="Y42" s="18"/>
      <c r="Z42" s="19"/>
    </row>
    <row r="43" ht="12.0" customHeight="1">
      <c r="A43" s="1"/>
      <c r="B43" s="16" t="s">
        <v>141</v>
      </c>
      <c r="C43" s="16" t="s">
        <v>142</v>
      </c>
      <c r="D43" s="16" t="s">
        <v>143</v>
      </c>
      <c r="E43" s="16" t="s">
        <v>113</v>
      </c>
      <c r="F43" s="1">
        <v>35.0</v>
      </c>
      <c r="G43" s="1">
        <v>400.0</v>
      </c>
      <c r="H43" s="1">
        <v>30.0</v>
      </c>
      <c r="I43" s="1">
        <v>420.0</v>
      </c>
      <c r="J43" s="1">
        <v>30.0</v>
      </c>
      <c r="K43" s="1">
        <v>460.0</v>
      </c>
      <c r="L43" s="1">
        <v>30.0</v>
      </c>
      <c r="M43" s="1">
        <v>440.0</v>
      </c>
      <c r="N43" s="1">
        <v>25.0</v>
      </c>
      <c r="O43" s="1">
        <v>350.0</v>
      </c>
      <c r="P43" s="1">
        <v>25.0</v>
      </c>
      <c r="Q43" s="1">
        <v>330.0</v>
      </c>
      <c r="R43" s="1">
        <v>25.0</v>
      </c>
      <c r="S43" s="1">
        <v>350.0</v>
      </c>
      <c r="T43" s="1">
        <v>25.0</v>
      </c>
      <c r="U43" s="1">
        <v>350.0</v>
      </c>
      <c r="V43" s="1">
        <v>28.0</v>
      </c>
      <c r="W43" s="1">
        <v>1.0</v>
      </c>
      <c r="X43" s="1"/>
      <c r="Y43" s="18"/>
      <c r="Z43" s="19"/>
    </row>
    <row r="44" ht="12.0" customHeight="1">
      <c r="A44" s="1"/>
      <c r="B44" s="16" t="s">
        <v>152</v>
      </c>
      <c r="C44" s="16" t="s">
        <v>155</v>
      </c>
      <c r="D44" s="16" t="s">
        <v>157</v>
      </c>
      <c r="E44" s="16" t="s">
        <v>103</v>
      </c>
      <c r="F44" s="25">
        <v>600.0</v>
      </c>
      <c r="G44" s="25">
        <v>3100.0</v>
      </c>
      <c r="H44" s="25">
        <v>600.0</v>
      </c>
      <c r="I44" s="25">
        <v>3100.0</v>
      </c>
      <c r="J44" s="25">
        <v>600.0</v>
      </c>
      <c r="K44" s="25">
        <v>3100.0</v>
      </c>
      <c r="L44" s="25">
        <v>600.0</v>
      </c>
      <c r="M44" s="25">
        <v>3100.0</v>
      </c>
      <c r="N44" s="32">
        <v>600.0</v>
      </c>
      <c r="O44" s="32">
        <v>2700.0</v>
      </c>
      <c r="P44" s="32">
        <v>600.0</v>
      </c>
      <c r="Q44" s="32">
        <v>2700.0</v>
      </c>
      <c r="R44" s="32">
        <v>600.0</v>
      </c>
      <c r="S44" s="32">
        <v>2700.0</v>
      </c>
      <c r="T44" s="32">
        <v>600.0</v>
      </c>
      <c r="U44" s="32">
        <v>2700.0</v>
      </c>
      <c r="V44" s="32">
        <v>2900.0</v>
      </c>
      <c r="W44" s="1">
        <v>1.0</v>
      </c>
      <c r="X44" s="1"/>
      <c r="Y44" s="18"/>
      <c r="Z44" s="19"/>
    </row>
    <row r="45" ht="12.0" customHeight="1">
      <c r="A45" s="1"/>
      <c r="B45" s="16" t="s">
        <v>168</v>
      </c>
      <c r="C45" s="16" t="s">
        <v>169</v>
      </c>
      <c r="D45" s="16" t="s">
        <v>170</v>
      </c>
      <c r="E45" s="16" t="s">
        <v>103</v>
      </c>
      <c r="F45" s="1"/>
      <c r="G45" s="1"/>
      <c r="H45" s="1"/>
      <c r="I45" s="1"/>
      <c r="J45" s="1"/>
      <c r="K45" s="1"/>
      <c r="L45" s="1"/>
      <c r="M45" s="1"/>
      <c r="N45" s="1"/>
      <c r="O45" s="1"/>
      <c r="P45" s="1"/>
      <c r="Q45" s="1"/>
      <c r="R45" s="1"/>
      <c r="S45" s="1"/>
      <c r="T45" s="1"/>
      <c r="U45" s="1"/>
      <c r="V45" s="1"/>
      <c r="W45" s="1">
        <v>0.0</v>
      </c>
      <c r="X45" s="1" t="s">
        <v>231</v>
      </c>
      <c r="Y45" s="18"/>
      <c r="Z45" s="19"/>
    </row>
    <row r="46" ht="12.0" customHeight="1">
      <c r="A46" s="1"/>
      <c r="B46" s="16" t="s">
        <v>172</v>
      </c>
      <c r="C46" s="16" t="s">
        <v>173</v>
      </c>
      <c r="D46" s="16" t="s">
        <v>174</v>
      </c>
      <c r="E46" s="16" t="s">
        <v>103</v>
      </c>
      <c r="F46" s="1">
        <v>10.0</v>
      </c>
      <c r="G46" s="1"/>
      <c r="H46" s="1">
        <v>10.0</v>
      </c>
      <c r="I46" s="1">
        <v>40.0</v>
      </c>
      <c r="J46" s="1">
        <v>10.0</v>
      </c>
      <c r="K46" s="1">
        <v>45.0</v>
      </c>
      <c r="L46" s="1">
        <v>10.0</v>
      </c>
      <c r="M46" s="1">
        <v>45.0</v>
      </c>
      <c r="N46" s="1">
        <v>8.0</v>
      </c>
      <c r="O46" s="1"/>
      <c r="P46" s="1">
        <v>8.0</v>
      </c>
      <c r="Q46" s="1">
        <v>35.0</v>
      </c>
      <c r="R46" s="1">
        <v>8.0</v>
      </c>
      <c r="S46" s="1">
        <v>35.0</v>
      </c>
      <c r="T46" s="1">
        <v>8.0</v>
      </c>
      <c r="U46" s="1">
        <v>35.0</v>
      </c>
      <c r="V46" s="1">
        <v>8.8</v>
      </c>
      <c r="W46" s="1">
        <v>1.0</v>
      </c>
      <c r="X46" s="1"/>
      <c r="Y46" s="18"/>
      <c r="Z46" s="19"/>
    </row>
    <row r="47" ht="12.0" customHeight="1">
      <c r="A47" s="1"/>
      <c r="B47" s="13" t="s">
        <v>175</v>
      </c>
      <c r="C47" s="13" t="s">
        <v>176</v>
      </c>
      <c r="D47" s="13" t="s">
        <v>177</v>
      </c>
      <c r="E47" s="13" t="s">
        <v>232</v>
      </c>
      <c r="F47" s="1">
        <v>650.0</v>
      </c>
      <c r="G47" s="1">
        <v>2600.0</v>
      </c>
      <c r="H47" s="1">
        <v>850.0</v>
      </c>
      <c r="I47" s="1">
        <v>2700.0</v>
      </c>
      <c r="J47" s="1">
        <v>900.0</v>
      </c>
      <c r="K47" s="1">
        <v>2700.0</v>
      </c>
      <c r="L47" s="1">
        <v>850.0</v>
      </c>
      <c r="M47" s="1">
        <v>2700.0</v>
      </c>
      <c r="N47" s="1">
        <v>650.0</v>
      </c>
      <c r="O47" s="1">
        <v>2600.0</v>
      </c>
      <c r="P47" s="1">
        <v>650.0</v>
      </c>
      <c r="Q47" s="1">
        <v>2700.0</v>
      </c>
      <c r="R47" s="1">
        <v>700.0</v>
      </c>
      <c r="S47" s="1">
        <v>2700.0</v>
      </c>
      <c r="T47" s="1">
        <v>700.0</v>
      </c>
      <c r="U47" s="1">
        <v>2700.0</v>
      </c>
      <c r="V47" s="1">
        <v>770.0</v>
      </c>
      <c r="W47" s="1">
        <v>1.0</v>
      </c>
      <c r="X47" s="1" t="s">
        <v>233</v>
      </c>
      <c r="Y47" s="18"/>
      <c r="Z47" s="19"/>
    </row>
    <row r="48" ht="12.0" customHeight="1">
      <c r="A48" s="1"/>
      <c r="B48" s="13" t="s">
        <v>179</v>
      </c>
      <c r="C48" s="13" t="s">
        <v>180</v>
      </c>
      <c r="D48" s="13" t="s">
        <v>181</v>
      </c>
      <c r="E48" s="13" t="s">
        <v>103</v>
      </c>
      <c r="F48" s="1">
        <v>1.5</v>
      </c>
      <c r="G48" s="1"/>
      <c r="H48" s="1">
        <v>1.4</v>
      </c>
      <c r="I48" s="1"/>
      <c r="J48" s="1">
        <v>1.4</v>
      </c>
      <c r="K48" s="1"/>
      <c r="L48" s="1">
        <v>1.3</v>
      </c>
      <c r="M48" s="1"/>
      <c r="N48" s="1">
        <v>1.2</v>
      </c>
      <c r="O48" s="1"/>
      <c r="P48" s="1">
        <v>1.1</v>
      </c>
      <c r="Q48" s="1"/>
      <c r="R48" s="1">
        <v>1.1</v>
      </c>
      <c r="S48" s="1"/>
      <c r="T48" s="25">
        <v>1.0</v>
      </c>
      <c r="U48" s="1"/>
      <c r="V48" s="1">
        <v>1.2</v>
      </c>
      <c r="W48" s="1">
        <v>1.0</v>
      </c>
      <c r="X48" s="1"/>
      <c r="Y48" s="18"/>
      <c r="Z48" s="19"/>
    </row>
    <row r="49" ht="12.0" customHeight="1">
      <c r="A49" s="1"/>
      <c r="B49" s="13" t="s">
        <v>182</v>
      </c>
      <c r="C49" s="13" t="s">
        <v>183</v>
      </c>
      <c r="D49" s="13" t="s">
        <v>184</v>
      </c>
      <c r="E49" s="13" t="s">
        <v>103</v>
      </c>
      <c r="F49" s="1">
        <v>1.7</v>
      </c>
      <c r="G49" s="1"/>
      <c r="H49" s="1">
        <v>1.6</v>
      </c>
      <c r="I49" s="1"/>
      <c r="J49" s="1">
        <v>1.6</v>
      </c>
      <c r="K49" s="1"/>
      <c r="L49" s="1">
        <v>1.5</v>
      </c>
      <c r="M49" s="1"/>
      <c r="N49" s="1">
        <v>1.4</v>
      </c>
      <c r="O49" s="1"/>
      <c r="P49" s="1">
        <v>1.2</v>
      </c>
      <c r="Q49" s="1"/>
      <c r="R49" s="1">
        <v>1.2</v>
      </c>
      <c r="S49" s="1"/>
      <c r="T49" s="1">
        <v>1.1</v>
      </c>
      <c r="U49" s="1"/>
      <c r="V49" s="1">
        <v>1.4</v>
      </c>
      <c r="W49" s="1">
        <v>1.0</v>
      </c>
      <c r="X49" s="1"/>
      <c r="Y49" s="18"/>
      <c r="Z49" s="19"/>
    </row>
    <row r="50" ht="12.0" customHeight="1">
      <c r="A50" s="1"/>
      <c r="B50" s="13" t="s">
        <v>185</v>
      </c>
      <c r="C50" s="13" t="s">
        <v>186</v>
      </c>
      <c r="D50" s="13" t="s">
        <v>187</v>
      </c>
      <c r="E50" s="13" t="s">
        <v>188</v>
      </c>
      <c r="F50" s="1">
        <v>16.0</v>
      </c>
      <c r="G50" s="1">
        <v>300.0</v>
      </c>
      <c r="H50" s="1">
        <v>15.0</v>
      </c>
      <c r="I50" s="1">
        <v>300.0</v>
      </c>
      <c r="J50" s="1">
        <v>15.0</v>
      </c>
      <c r="K50" s="1">
        <v>350.0</v>
      </c>
      <c r="L50" s="1">
        <v>14.0</v>
      </c>
      <c r="M50" s="1">
        <v>350.0</v>
      </c>
      <c r="N50" s="1">
        <v>13.0</v>
      </c>
      <c r="O50" s="1">
        <v>250.0</v>
      </c>
      <c r="P50" s="1">
        <v>11.0</v>
      </c>
      <c r="Q50" s="1">
        <v>250.0</v>
      </c>
      <c r="R50" s="1">
        <v>12.0</v>
      </c>
      <c r="S50" s="1">
        <v>250.0</v>
      </c>
      <c r="T50" s="1">
        <v>11.0</v>
      </c>
      <c r="U50" s="1">
        <v>250.0</v>
      </c>
      <c r="V50" s="1">
        <v>13.0</v>
      </c>
      <c r="W50" s="1">
        <v>1.0</v>
      </c>
      <c r="X50" s="1" t="s">
        <v>234</v>
      </c>
      <c r="Y50" s="18"/>
      <c r="Z50" s="19"/>
    </row>
    <row r="51" ht="12.0" customHeight="1">
      <c r="A51" s="1"/>
      <c r="B51" s="13" t="s">
        <v>189</v>
      </c>
      <c r="C51" s="13" t="s">
        <v>190</v>
      </c>
      <c r="D51" s="13" t="s">
        <v>191</v>
      </c>
      <c r="E51" s="13" t="s">
        <v>103</v>
      </c>
      <c r="F51" s="1">
        <v>7.0</v>
      </c>
      <c r="G51" s="1"/>
      <c r="H51" s="1">
        <v>5.0</v>
      </c>
      <c r="I51" s="1"/>
      <c r="J51" s="1">
        <v>5.0</v>
      </c>
      <c r="K51" s="1"/>
      <c r="L51" s="1">
        <v>5.0</v>
      </c>
      <c r="M51" s="1"/>
      <c r="N51" s="1">
        <v>5.0</v>
      </c>
      <c r="O51" s="1"/>
      <c r="P51" s="1">
        <v>4.0</v>
      </c>
      <c r="Q51" s="1"/>
      <c r="R51" s="1">
        <v>4.0</v>
      </c>
      <c r="S51" s="1"/>
      <c r="T51" s="1">
        <v>5.0</v>
      </c>
      <c r="U51" s="1"/>
      <c r="V51" s="1">
        <v>4.8</v>
      </c>
      <c r="W51" s="1">
        <v>1.0</v>
      </c>
      <c r="X51" s="1"/>
      <c r="Y51" s="18"/>
      <c r="Z51" s="19"/>
    </row>
    <row r="52" ht="12.0" customHeight="1">
      <c r="A52" s="1"/>
      <c r="B52" s="13" t="s">
        <v>192</v>
      </c>
      <c r="C52" s="13" t="s">
        <v>193</v>
      </c>
      <c r="D52" s="13" t="s">
        <v>194</v>
      </c>
      <c r="E52" s="13" t="s">
        <v>103</v>
      </c>
      <c r="F52" s="1">
        <v>1.2</v>
      </c>
      <c r="G52" s="1">
        <v>30.0</v>
      </c>
      <c r="H52" s="1">
        <v>1.4</v>
      </c>
      <c r="I52" s="1">
        <v>55.0</v>
      </c>
      <c r="J52" s="1">
        <v>1.4</v>
      </c>
      <c r="K52" s="1">
        <v>60.0</v>
      </c>
      <c r="L52" s="1">
        <v>1.4</v>
      </c>
      <c r="M52" s="1">
        <v>55.0</v>
      </c>
      <c r="N52" s="1">
        <v>1.2</v>
      </c>
      <c r="O52" s="1">
        <v>30.0</v>
      </c>
      <c r="P52" s="1">
        <v>1.2</v>
      </c>
      <c r="Q52" s="1">
        <v>45.0</v>
      </c>
      <c r="R52" s="1">
        <v>1.2</v>
      </c>
      <c r="S52" s="1">
        <v>45.0</v>
      </c>
      <c r="T52" s="1">
        <v>1.2</v>
      </c>
      <c r="U52" s="1">
        <v>45.0</v>
      </c>
      <c r="V52" s="1">
        <v>1.3</v>
      </c>
      <c r="W52" s="1">
        <v>1.0</v>
      </c>
      <c r="X52" s="1" t="s">
        <v>235</v>
      </c>
      <c r="Y52" s="18"/>
      <c r="Z52" s="19"/>
    </row>
    <row r="53" ht="12.0" customHeight="1">
      <c r="A53" s="1"/>
      <c r="B53" s="13" t="s">
        <v>195</v>
      </c>
      <c r="C53" s="13" t="s">
        <v>196</v>
      </c>
      <c r="D53" s="13" t="s">
        <v>197</v>
      </c>
      <c r="E53" s="13" t="s">
        <v>113</v>
      </c>
      <c r="F53" s="1">
        <v>50.0</v>
      </c>
      <c r="G53" s="1"/>
      <c r="H53" s="1">
        <v>50.0</v>
      </c>
      <c r="I53" s="1"/>
      <c r="J53" s="1">
        <v>50.0</v>
      </c>
      <c r="K53" s="1"/>
      <c r="L53" s="1">
        <v>50.0</v>
      </c>
      <c r="M53" s="1"/>
      <c r="N53" s="1">
        <v>50.0</v>
      </c>
      <c r="O53" s="1"/>
      <c r="P53" s="1">
        <v>50.0</v>
      </c>
      <c r="Q53" s="1"/>
      <c r="R53" s="1">
        <v>50.0</v>
      </c>
      <c r="S53" s="1"/>
      <c r="T53" s="1">
        <v>50.0</v>
      </c>
      <c r="U53" s="1"/>
      <c r="V53" s="1">
        <v>50.0</v>
      </c>
      <c r="W53" s="1">
        <v>1.0</v>
      </c>
      <c r="X53" s="1"/>
      <c r="Y53" s="18"/>
      <c r="Z53" s="19"/>
    </row>
    <row r="54" ht="12.0" customHeight="1">
      <c r="A54" s="1"/>
      <c r="B54" s="13" t="s">
        <v>198</v>
      </c>
      <c r="C54" s="13" t="s">
        <v>199</v>
      </c>
      <c r="D54" s="13" t="s">
        <v>200</v>
      </c>
      <c r="E54" s="13" t="s">
        <v>113</v>
      </c>
      <c r="F54" s="1">
        <v>250.0</v>
      </c>
      <c r="G54" s="1">
        <v>900.0</v>
      </c>
      <c r="H54" s="1">
        <v>240.0</v>
      </c>
      <c r="I54" s="1">
        <v>900.0</v>
      </c>
      <c r="J54" s="1">
        <v>240.0</v>
      </c>
      <c r="K54" s="1">
        <v>1000.0</v>
      </c>
      <c r="L54" s="1">
        <v>240.0</v>
      </c>
      <c r="M54" s="1">
        <v>1000.0</v>
      </c>
      <c r="N54" s="1">
        <v>250.0</v>
      </c>
      <c r="O54" s="1">
        <v>900.0</v>
      </c>
      <c r="P54" s="1">
        <v>240.0</v>
      </c>
      <c r="Q54" s="1">
        <v>900.0</v>
      </c>
      <c r="R54" s="1">
        <v>240.0</v>
      </c>
      <c r="S54" s="1">
        <v>1000.0</v>
      </c>
      <c r="T54" s="1">
        <v>240.0</v>
      </c>
      <c r="U54" s="1">
        <v>1000.0</v>
      </c>
      <c r="V54" s="1">
        <v>240.0</v>
      </c>
      <c r="W54" s="1">
        <v>1.0</v>
      </c>
      <c r="X54" s="1"/>
      <c r="Y54" s="18"/>
      <c r="Z54" s="19"/>
    </row>
    <row r="55" ht="12.0" customHeight="1">
      <c r="A55" s="1"/>
      <c r="B55" s="13" t="s">
        <v>201</v>
      </c>
      <c r="C55" s="13" t="s">
        <v>236</v>
      </c>
      <c r="D55" s="13" t="s">
        <v>237</v>
      </c>
      <c r="E55" s="13" t="s">
        <v>113</v>
      </c>
      <c r="F55" s="1">
        <v>2.5</v>
      </c>
      <c r="G55" s="1"/>
      <c r="H55" s="1">
        <v>2.4</v>
      </c>
      <c r="I55" s="1"/>
      <c r="J55" s="1">
        <v>2.4</v>
      </c>
      <c r="K55" s="1"/>
      <c r="L55" s="1">
        <v>2.4</v>
      </c>
      <c r="M55" s="1"/>
      <c r="N55" s="1">
        <v>2.5</v>
      </c>
      <c r="O55" s="1"/>
      <c r="P55" s="1">
        <v>2.4</v>
      </c>
      <c r="Q55" s="1"/>
      <c r="R55" s="1">
        <v>2.4</v>
      </c>
      <c r="S55" s="1"/>
      <c r="T55" s="1">
        <v>2.4</v>
      </c>
      <c r="U55" s="1"/>
      <c r="V55" s="1">
        <v>2.4</v>
      </c>
      <c r="W55" s="1">
        <v>1.0</v>
      </c>
      <c r="X55" s="1"/>
      <c r="Y55" s="18"/>
      <c r="Z55" s="19"/>
    </row>
    <row r="56" ht="12.0" customHeight="1">
      <c r="A56" s="1"/>
      <c r="B56" s="13" t="s">
        <v>204</v>
      </c>
      <c r="C56" s="13" t="s">
        <v>205</v>
      </c>
      <c r="D56" s="13" t="s">
        <v>206</v>
      </c>
      <c r="E56" s="13" t="s">
        <v>103</v>
      </c>
      <c r="F56" s="1">
        <v>100.0</v>
      </c>
      <c r="G56" s="1"/>
      <c r="H56" s="1">
        <v>100.0</v>
      </c>
      <c r="I56" s="1"/>
      <c r="J56" s="1">
        <v>100.0</v>
      </c>
      <c r="K56" s="1"/>
      <c r="L56" s="1">
        <v>100.0</v>
      </c>
      <c r="M56" s="1"/>
      <c r="N56" s="1">
        <v>100.0</v>
      </c>
      <c r="O56" s="1"/>
      <c r="P56" s="1">
        <v>100.0</v>
      </c>
      <c r="Q56" s="1"/>
      <c r="R56" s="1">
        <v>100.0</v>
      </c>
      <c r="S56" s="1"/>
      <c r="T56" s="1">
        <v>100.0</v>
      </c>
      <c r="U56" s="1"/>
      <c r="V56" s="1">
        <v>100.0</v>
      </c>
      <c r="W56" s="1">
        <v>1.0</v>
      </c>
      <c r="X56" s="1"/>
      <c r="Y56" s="18"/>
      <c r="Z56" s="19"/>
    </row>
    <row r="57" ht="12.0" customHeight="1">
      <c r="A57" s="1"/>
      <c r="B57" s="13" t="s">
        <v>207</v>
      </c>
      <c r="C57" s="13" t="s">
        <v>208</v>
      </c>
      <c r="D57" s="13" t="s">
        <v>209</v>
      </c>
      <c r="E57" s="13" t="s">
        <v>113</v>
      </c>
      <c r="F57" s="25">
        <v>6.0</v>
      </c>
      <c r="G57" s="32">
        <v>90.0</v>
      </c>
      <c r="H57" s="25">
        <v>5.5</v>
      </c>
      <c r="I57" s="32">
        <v>100.0</v>
      </c>
      <c r="J57" s="25">
        <v>5.5</v>
      </c>
      <c r="K57" s="32">
        <v>100.0</v>
      </c>
      <c r="L57" s="25">
        <v>5.5</v>
      </c>
      <c r="M57" s="32">
        <v>100.0</v>
      </c>
      <c r="N57" s="25">
        <v>6.0</v>
      </c>
      <c r="O57" s="32">
        <v>90.0</v>
      </c>
      <c r="P57" s="25">
        <v>5.5</v>
      </c>
      <c r="Q57" s="32">
        <v>100.0</v>
      </c>
      <c r="R57" s="25">
        <v>5.5</v>
      </c>
      <c r="S57" s="32">
        <v>100.0</v>
      </c>
      <c r="T57" s="25">
        <v>5.5</v>
      </c>
      <c r="U57" s="32">
        <v>100.0</v>
      </c>
      <c r="V57" s="25">
        <v>5.5</v>
      </c>
      <c r="W57" s="1">
        <v>1.0</v>
      </c>
      <c r="X57" s="1"/>
      <c r="Y57" s="18"/>
      <c r="Z57" s="19"/>
    </row>
    <row r="58" ht="12.0" customHeight="1">
      <c r="A58" s="1"/>
      <c r="B58" s="13" t="s">
        <v>210</v>
      </c>
      <c r="C58" s="13" t="s">
        <v>211</v>
      </c>
      <c r="D58" s="13" t="s">
        <v>212</v>
      </c>
      <c r="E58" s="13" t="s">
        <v>103</v>
      </c>
      <c r="F58" s="1">
        <v>7.5</v>
      </c>
      <c r="G58" s="1">
        <v>750.0</v>
      </c>
      <c r="H58" s="1">
        <v>6.5</v>
      </c>
      <c r="I58" s="1">
        <v>800.0</v>
      </c>
      <c r="J58" s="1">
        <v>6.5</v>
      </c>
      <c r="K58" s="1">
        <v>900.0</v>
      </c>
      <c r="L58" s="1">
        <v>6.5</v>
      </c>
      <c r="M58" s="1">
        <v>850.0</v>
      </c>
      <c r="N58" s="25">
        <v>6.0</v>
      </c>
      <c r="O58" s="1">
        <v>650.0</v>
      </c>
      <c r="P58" s="25">
        <v>6.0</v>
      </c>
      <c r="Q58" s="1">
        <v>650.0</v>
      </c>
      <c r="R58" s="25">
        <v>6.0</v>
      </c>
      <c r="S58" s="1">
        <v>700.0</v>
      </c>
      <c r="T58" s="25">
        <v>6.0</v>
      </c>
      <c r="U58" s="1">
        <v>700.0</v>
      </c>
      <c r="V58" s="25">
        <v>6.3</v>
      </c>
      <c r="W58" s="1">
        <v>1.0</v>
      </c>
      <c r="X58" s="1"/>
      <c r="Y58" s="18"/>
      <c r="Z58" s="19"/>
    </row>
    <row r="59" ht="12.0" customHeight="1">
      <c r="A59" s="1"/>
      <c r="B59" s="13" t="s">
        <v>213</v>
      </c>
      <c r="C59" s="13" t="s">
        <v>214</v>
      </c>
      <c r="D59" s="13" t="s">
        <v>215</v>
      </c>
      <c r="E59" s="13" t="s">
        <v>113</v>
      </c>
      <c r="F59" s="1">
        <v>160.0</v>
      </c>
      <c r="G59" s="1"/>
      <c r="H59" s="1">
        <v>150.0</v>
      </c>
      <c r="I59" s="1"/>
      <c r="J59" s="1">
        <v>150.0</v>
      </c>
      <c r="K59" s="1"/>
      <c r="L59" s="1">
        <v>150.0</v>
      </c>
      <c r="M59" s="1"/>
      <c r="N59" s="1">
        <v>160.0</v>
      </c>
      <c r="O59" s="1"/>
      <c r="P59" s="1">
        <v>150.0</v>
      </c>
      <c r="Q59" s="1"/>
      <c r="R59" s="1">
        <v>150.0</v>
      </c>
      <c r="S59" s="1"/>
      <c r="T59" s="1">
        <v>150.0</v>
      </c>
      <c r="U59" s="1"/>
      <c r="V59" s="1">
        <v>150.0</v>
      </c>
      <c r="W59" s="1">
        <v>1.0</v>
      </c>
      <c r="X59" s="1" t="s">
        <v>238</v>
      </c>
      <c r="Y59" s="18"/>
      <c r="Z59" s="19"/>
    </row>
    <row r="60" ht="12.0" customHeight="1">
      <c r="A60" s="1"/>
      <c r="B60" s="16" t="s">
        <v>216</v>
      </c>
      <c r="C60" s="16"/>
      <c r="D60" s="16" t="s">
        <v>217</v>
      </c>
      <c r="E60" s="16" t="s">
        <v>103</v>
      </c>
      <c r="F60" s="1">
        <v>550.0</v>
      </c>
      <c r="G60" s="1">
        <v>3000.0</v>
      </c>
      <c r="H60" s="1">
        <v>500.0</v>
      </c>
      <c r="I60" s="1">
        <v>3000.0</v>
      </c>
      <c r="J60" s="1">
        <v>500.0</v>
      </c>
      <c r="K60" s="1">
        <v>3000.0</v>
      </c>
      <c r="L60" s="1">
        <v>500.0</v>
      </c>
      <c r="M60" s="1">
        <v>3000.0</v>
      </c>
      <c r="N60" s="1">
        <v>400.0</v>
      </c>
      <c r="O60" s="1">
        <v>3000.0</v>
      </c>
      <c r="P60" s="1">
        <v>400.0</v>
      </c>
      <c r="Q60" s="1">
        <v>3000.0</v>
      </c>
      <c r="R60" s="1">
        <v>400.0</v>
      </c>
      <c r="S60" s="1">
        <v>3000.0</v>
      </c>
      <c r="T60" s="1">
        <v>400.0</v>
      </c>
      <c r="U60" s="1">
        <v>3000.0</v>
      </c>
      <c r="V60" s="1"/>
      <c r="W60" s="1">
        <v>2.0</v>
      </c>
      <c r="X60" s="1"/>
      <c r="Y60" s="18"/>
      <c r="Z60" s="19"/>
    </row>
    <row r="61" ht="12.0" customHeight="1">
      <c r="A61" s="1"/>
      <c r="B61" s="1"/>
      <c r="C61" s="1"/>
      <c r="D61" s="1"/>
      <c r="E61" s="1"/>
      <c r="F61" s="1" t="s">
        <v>239</v>
      </c>
      <c r="G61" s="1"/>
      <c r="H61" s="1" t="s">
        <v>239</v>
      </c>
      <c r="I61" s="1"/>
      <c r="J61" s="1" t="s">
        <v>239</v>
      </c>
      <c r="K61" s="1"/>
      <c r="L61" s="1" t="s">
        <v>239</v>
      </c>
      <c r="M61" s="1"/>
      <c r="N61" s="1" t="s">
        <v>239</v>
      </c>
      <c r="O61" s="1"/>
      <c r="P61" s="1" t="s">
        <v>239</v>
      </c>
      <c r="Q61" s="1"/>
      <c r="R61" s="1" t="s">
        <v>239</v>
      </c>
      <c r="S61" s="1"/>
      <c r="T61" s="1" t="s">
        <v>239</v>
      </c>
      <c r="U61" s="1"/>
      <c r="V61" s="1"/>
      <c r="W61" s="1"/>
      <c r="X61" s="1"/>
      <c r="Y61" s="18"/>
      <c r="Z61" s="19"/>
    </row>
    <row r="62" ht="12.0" customHeight="1">
      <c r="A62" s="1"/>
      <c r="B62" s="13" t="s">
        <v>220</v>
      </c>
      <c r="C62" s="13"/>
      <c r="D62" s="13"/>
      <c r="E62" s="13" t="s">
        <v>221</v>
      </c>
      <c r="F62" s="1">
        <v>2500.0</v>
      </c>
      <c r="G62" s="1"/>
      <c r="H62" s="1">
        <v>2300.0</v>
      </c>
      <c r="I62" s="1"/>
      <c r="J62" s="1">
        <v>2300.0</v>
      </c>
      <c r="K62" s="1"/>
      <c r="L62" s="1">
        <v>2100.0</v>
      </c>
      <c r="M62" s="1"/>
      <c r="N62" s="1">
        <v>2150.0</v>
      </c>
      <c r="O62" s="1"/>
      <c r="P62" s="1">
        <v>1650.0</v>
      </c>
      <c r="Q62" s="1"/>
      <c r="R62" s="1">
        <v>1750.0</v>
      </c>
      <c r="S62" s="1"/>
      <c r="T62" s="1">
        <v>1650.0</v>
      </c>
      <c r="U62" s="1"/>
      <c r="V62" s="1">
        <v>2200.0</v>
      </c>
      <c r="W62" s="1">
        <v>1.0</v>
      </c>
      <c r="X62" s="1" t="s">
        <v>240</v>
      </c>
      <c r="Y62" s="18"/>
      <c r="Z62" s="19"/>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8"/>
      <c r="Z63" s="19"/>
    </row>
    <row r="64" ht="12.0" customHeight="1">
      <c r="A64" s="1"/>
      <c r="B64" s="16" t="s">
        <v>241</v>
      </c>
      <c r="C64" s="16"/>
      <c r="D64" s="16"/>
      <c r="E64" s="16" t="s">
        <v>242</v>
      </c>
      <c r="F64" s="25">
        <v>170.1</v>
      </c>
      <c r="G64" s="25"/>
      <c r="H64" s="25">
        <v>170.3</v>
      </c>
      <c r="I64" s="25"/>
      <c r="J64" s="25">
        <v>170.7</v>
      </c>
      <c r="K64" s="25"/>
      <c r="L64" s="25">
        <v>166.6</v>
      </c>
      <c r="M64" s="25"/>
      <c r="N64" s="25">
        <v>157.7</v>
      </c>
      <c r="O64" s="25"/>
      <c r="P64" s="25">
        <v>158.0</v>
      </c>
      <c r="Q64" s="25"/>
      <c r="R64" s="25">
        <v>158.0</v>
      </c>
      <c r="S64" s="25"/>
      <c r="T64" s="25">
        <v>153.5</v>
      </c>
      <c r="U64" s="25"/>
      <c r="V64" s="25"/>
      <c r="W64" s="1"/>
      <c r="X64" s="1"/>
      <c r="Y64" s="18"/>
      <c r="Z64" s="19"/>
    </row>
    <row r="65" ht="12.0" customHeight="1">
      <c r="A65" s="1"/>
      <c r="B65" s="16" t="s">
        <v>243</v>
      </c>
      <c r="C65" s="16"/>
      <c r="D65" s="16"/>
      <c r="E65" s="16" t="s">
        <v>244</v>
      </c>
      <c r="F65" s="25">
        <v>59.7</v>
      </c>
      <c r="G65" s="25"/>
      <c r="H65" s="25">
        <v>63.2</v>
      </c>
      <c r="I65" s="25"/>
      <c r="J65" s="25">
        <v>68.5</v>
      </c>
      <c r="K65" s="25"/>
      <c r="L65" s="25">
        <v>65.3</v>
      </c>
      <c r="M65" s="25"/>
      <c r="N65" s="25">
        <v>51.9</v>
      </c>
      <c r="O65" s="25"/>
      <c r="P65" s="25">
        <v>50.0</v>
      </c>
      <c r="Q65" s="25"/>
      <c r="R65" s="25">
        <v>53.1</v>
      </c>
      <c r="S65" s="25"/>
      <c r="T65" s="25">
        <v>53.0</v>
      </c>
      <c r="U65" s="25"/>
      <c r="V65" s="25"/>
      <c r="W65" s="1"/>
      <c r="X65" s="1"/>
      <c r="Y65" s="18"/>
      <c r="Z65" s="19"/>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8"/>
      <c r="Z66" s="19"/>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8"/>
      <c r="Z67" s="19"/>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