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o\Documents\finalR\"/>
    </mc:Choice>
  </mc:AlternateContent>
  <xr:revisionPtr revIDLastSave="0" documentId="13_ncr:40009_{5B3FFF4B-28D2-47B7-9711-69566EFAD6FA}" xr6:coauthVersionLast="47" xr6:coauthVersionMax="47" xr10:uidLastSave="{00000000-0000-0000-0000-000000000000}"/>
  <bookViews>
    <workbookView xWindow="5472" yWindow="1320" windowWidth="17280" windowHeight="8880"/>
  </bookViews>
  <sheets>
    <sheet name="r csv" sheetId="1" r:id="rId1"/>
    <sheet name="incomes" sheetId="2" r:id="rId2"/>
    <sheet name="vax" sheetId="3" r:id="rId3"/>
  </sheets>
  <calcPr calcId="0"/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</calcChain>
</file>

<file path=xl/sharedStrings.xml><?xml version="1.0" encoding="utf-8"?>
<sst xmlns="http://schemas.openxmlformats.org/spreadsheetml/2006/main" count="278" uniqueCount="121">
  <si>
    <t>State</t>
  </si>
  <si>
    <t>Total Population</t>
  </si>
  <si>
    <t>Median Household Income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</si>
  <si>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</si>
  <si>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</si>
  <si>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</si>
  <si>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</si>
  <si>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</si>
  <si>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</si>
  <si>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</si>
  <si>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</si>
  <si>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</si>
  <si>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</si>
  <si>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</si>
  <si>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</si>
  <si>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</si>
  <si>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</si>
  <si>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</si>
  <si>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</si>
  <si>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</si>
  <si>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</si>
  <si>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</si>
  <si>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</si>
  <si>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</si>
  <si>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</si>
  <si>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</si>
  <si>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</si>
  <si>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</si>
  <si>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</si>
  <si>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</si>
  <si>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</si>
  <si>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</si>
  <si>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</si>
  <si>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</si>
  <si>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</si>
  <si>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</si>
  <si>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</si>
  <si>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</si>
  <si>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</si>
  <si>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</si>
  <si>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</si>
  <si>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</si>
  <si>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</si>
  <si>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</si>
  <si>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</si>
  <si>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</si>
  <si>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</si>
  <si>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</si>
  <si>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</si>
  <si>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</si>
  <si>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</si>
  <si>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</si>
  <si>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</si>
  <si>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</si>
  <si>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</si>
  <si>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Income</t>
  </si>
  <si>
    <t>Partial Vax Rate</t>
  </si>
  <si>
    <t>FIPS</t>
  </si>
  <si>
    <t>Province_State</t>
  </si>
  <si>
    <t>Country_Region</t>
  </si>
  <si>
    <t>Date</t>
  </si>
  <si>
    <t>Lat</t>
  </si>
  <si>
    <t>Long_</t>
  </si>
  <si>
    <t>Combined_Key</t>
  </si>
  <si>
    <t>People_Fully_Vaccinated</t>
  </si>
  <si>
    <t>People_Partially_Vaccinated</t>
  </si>
  <si>
    <t>US</t>
  </si>
  <si>
    <t>Alabama, US</t>
  </si>
  <si>
    <t>Alaska, US</t>
  </si>
  <si>
    <t>Arizona, US</t>
  </si>
  <si>
    <t>Arkansas, US</t>
  </si>
  <si>
    <t>California, US</t>
  </si>
  <si>
    <t>Colorado, US</t>
  </si>
  <si>
    <t>Connecticut, US</t>
  </si>
  <si>
    <t>Delaware, US</t>
  </si>
  <si>
    <t>District of Columbia, US</t>
  </si>
  <si>
    <t>Florida, US</t>
  </si>
  <si>
    <t>Georgia, US</t>
  </si>
  <si>
    <t>Hawaii, US</t>
  </si>
  <si>
    <t>Idaho, US</t>
  </si>
  <si>
    <t>Illinois, US</t>
  </si>
  <si>
    <t>Indiana, US</t>
  </si>
  <si>
    <t>Iowa, US</t>
  </si>
  <si>
    <t>Kansas, US</t>
  </si>
  <si>
    <t>Kentucky, US</t>
  </si>
  <si>
    <t>Louisiana, US</t>
  </si>
  <si>
    <t>Maine, US</t>
  </si>
  <si>
    <t>Maryland, US</t>
  </si>
  <si>
    <t>Massachusetts, US</t>
  </si>
  <si>
    <t>Michigan, US</t>
  </si>
  <si>
    <t>Minnesota, US</t>
  </si>
  <si>
    <t>Mississippi, US</t>
  </si>
  <si>
    <t>Missouri, US</t>
  </si>
  <si>
    <t>Montana, US</t>
  </si>
  <si>
    <t>Nebraska, US</t>
  </si>
  <si>
    <t>Nevada, US</t>
  </si>
  <si>
    <t>New Hampshire, US</t>
  </si>
  <si>
    <t>New Jersey, US</t>
  </si>
  <si>
    <t>New Mexico, US</t>
  </si>
  <si>
    <t>New York, US</t>
  </si>
  <si>
    <t>North Carolina, US</t>
  </si>
  <si>
    <t>North Dakota, US</t>
  </si>
  <si>
    <t>Ohio, US</t>
  </si>
  <si>
    <t>Oklahoma, US</t>
  </si>
  <si>
    <t>Oregon, US</t>
  </si>
  <si>
    <t>Pennsylvania, US</t>
  </si>
  <si>
    <t>Puerto Rico, US</t>
  </si>
  <si>
    <t>Rhode Island, US</t>
  </si>
  <si>
    <t>South Carolina, US</t>
  </si>
  <si>
    <t>South Dakota, US</t>
  </si>
  <si>
    <t>Tennessee, US</t>
  </si>
  <si>
    <t>Texas, US</t>
  </si>
  <si>
    <t>Utah, US</t>
  </si>
  <si>
    <t>Vermont, US</t>
  </si>
  <si>
    <t>Virginia, US</t>
  </si>
  <si>
    <t>Washington, US</t>
  </si>
  <si>
    <t>West Virginia, US</t>
  </si>
  <si>
    <t>Wisconsin, US</t>
  </si>
  <si>
    <t>Wyoming, US</t>
  </si>
  <si>
    <t>Population</t>
  </si>
  <si>
    <t>Vax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</si>
</sst>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workbookViewId="0"/>
  </sheetViews>
  <sheetFormatPr defaultRowHeight="14.4" x14ac:dyDescent="0.3"/>
  <cols>
    <col min="2" max="2" width="14.5546875" bestFit="1" customWidth="1"/>
    <col min="3" max="3" width="23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120</v>
      </c>
    </row>
    <row r="2" spans="1:4" x14ac:dyDescent="0.3">
      <c r="A2" t="s">
        <v>3</v>
      </c>
      <c r="B2" s="1">
        <v>5024279</v>
      </c>
      <c r="C2">
        <f>SUMIFS(incomes!B:B,incomes!A:A,'r csv'!A2)</f>
        <v>52035</v>
      </c>
      <c r="D2">
        <f>SUMIFS(vax!K:K,vax!B:B,'r csv'!A2)</f>
        <v>0.49878261139558533</v>
      </c>
    </row>
    <row r="3" spans="1:4" x14ac:dyDescent="0.3">
      <c r="A3" t="s">
        <v>4</v>
      </c>
      <c r="B3" s="1">
        <v>733391</v>
      </c>
      <c r="C3">
        <f>SUMIFS(incomes!B:B,incomes!A:A,'r csv'!A3)</f>
        <v>77790</v>
      </c>
      <c r="D3">
        <f>SUMIFS(vax!K:K,vax!B:B,'r csv'!A3)</f>
        <v>0.62134386705045463</v>
      </c>
    </row>
    <row r="4" spans="1:4" x14ac:dyDescent="0.3">
      <c r="A4" t="s">
        <v>5</v>
      </c>
      <c r="B4" s="1">
        <v>7151502</v>
      </c>
      <c r="C4">
        <f>SUMIFS(incomes!B:B,incomes!A:A,'r csv'!A4)</f>
        <v>61529</v>
      </c>
      <c r="D4">
        <f>SUMIFS(vax!K:K,vax!B:B,'r csv'!A4)</f>
        <v>0.69797169881236143</v>
      </c>
    </row>
    <row r="5" spans="1:4" x14ac:dyDescent="0.3">
      <c r="A5" t="s">
        <v>6</v>
      </c>
      <c r="B5" s="1">
        <v>3011524</v>
      </c>
      <c r="C5">
        <f>SUMIFS(incomes!B:B,incomes!A:A,'r csv'!A5)</f>
        <v>49475</v>
      </c>
      <c r="D5">
        <f>SUMIFS(vax!K:K,vax!B:B,'r csv'!A5)</f>
        <v>0.54537005184086196</v>
      </c>
    </row>
    <row r="6" spans="1:4" x14ac:dyDescent="0.3">
      <c r="A6" t="s">
        <v>7</v>
      </c>
      <c r="B6" s="1">
        <v>39538223</v>
      </c>
      <c r="C6">
        <f>SUMIFS(incomes!B:B,incomes!A:A,'r csv'!A6)</f>
        <v>78672</v>
      </c>
      <c r="D6">
        <f>SUMIFS(vax!K:K,vax!B:B,'r csv'!A6)</f>
        <v>0.72010383471204564</v>
      </c>
    </row>
    <row r="7" spans="1:4" x14ac:dyDescent="0.3">
      <c r="A7" t="s">
        <v>8</v>
      </c>
      <c r="B7" s="1">
        <v>5773714</v>
      </c>
      <c r="C7">
        <f>SUMIFS(incomes!B:B,incomes!A:A,'r csv'!A7)</f>
        <v>75231</v>
      </c>
      <c r="D7">
        <f>SUMIFS(vax!K:K,vax!B:B,'r csv'!A7)</f>
        <v>0.70045537413179804</v>
      </c>
    </row>
    <row r="8" spans="1:4" x14ac:dyDescent="0.3">
      <c r="A8" t="s">
        <v>9</v>
      </c>
      <c r="B8" s="1">
        <v>3605944</v>
      </c>
      <c r="C8">
        <f>SUMIFS(incomes!B:B,incomes!A:A,'r csv'!A8)</f>
        <v>79855</v>
      </c>
      <c r="D8">
        <f>SUMIFS(vax!K:K,vax!B:B,'r csv'!A8)</f>
        <v>0.78302796715645062</v>
      </c>
    </row>
    <row r="9" spans="1:4" x14ac:dyDescent="0.3">
      <c r="A9" t="s">
        <v>10</v>
      </c>
      <c r="B9" s="1">
        <v>989948</v>
      </c>
      <c r="C9">
        <f>SUMIFS(incomes!B:B,incomes!A:A,'r csv'!A9)</f>
        <v>69110</v>
      </c>
      <c r="D9">
        <f>SUMIFS(vax!K:K,vax!B:B,'r csv'!A9)</f>
        <v>0.67981146484461807</v>
      </c>
    </row>
    <row r="10" spans="1:4" x14ac:dyDescent="0.3">
      <c r="A10" t="s">
        <v>11</v>
      </c>
      <c r="B10" s="1">
        <v>689545</v>
      </c>
      <c r="C10">
        <f>SUMIFS(incomes!B:B,incomes!A:A,'r csv'!A10)</f>
        <v>90842</v>
      </c>
      <c r="D10">
        <f>SUMIFS(vax!K:K,vax!B:B,'r csv'!A10)</f>
        <v>0.97128541284470193</v>
      </c>
    </row>
    <row r="11" spans="1:4" x14ac:dyDescent="0.3">
      <c r="A11" t="s">
        <v>12</v>
      </c>
      <c r="B11" s="1">
        <v>21538187</v>
      </c>
      <c r="C11">
        <f>SUMIFS(incomes!B:B,incomes!A:A,'r csv'!A11)</f>
        <v>57703</v>
      </c>
      <c r="D11">
        <f>SUMIFS(vax!K:K,vax!B:B,'r csv'!A11)</f>
        <v>0.66795998196134154</v>
      </c>
    </row>
    <row r="12" spans="1:4" x14ac:dyDescent="0.3">
      <c r="A12" t="s">
        <v>13</v>
      </c>
      <c r="B12" s="1">
        <v>10711908</v>
      </c>
      <c r="C12">
        <f>SUMIFS(incomes!B:B,incomes!A:A,'r csv'!A12)</f>
        <v>61224</v>
      </c>
      <c r="D12">
        <f>SUMIFS(vax!K:K,vax!B:B,'r csv'!A12)</f>
        <v>0.54218090745364877</v>
      </c>
    </row>
    <row r="13" spans="1:4" x14ac:dyDescent="0.3">
      <c r="A13" t="s">
        <v>14</v>
      </c>
      <c r="B13" s="1">
        <v>1455271</v>
      </c>
      <c r="C13">
        <f>SUMIFS(incomes!B:B,incomes!A:A,'r csv'!A13)</f>
        <v>83173</v>
      </c>
      <c r="D13">
        <f>SUMIFS(vax!K:K,vax!B:B,'r csv'!A13)</f>
        <v>0.75486558860858222</v>
      </c>
    </row>
    <row r="14" spans="1:4" x14ac:dyDescent="0.3">
      <c r="A14" t="s">
        <v>15</v>
      </c>
      <c r="B14" s="1">
        <v>1839106</v>
      </c>
      <c r="C14">
        <f>SUMIFS(incomes!B:B,incomes!A:A,'r csv'!A14)</f>
        <v>58915</v>
      </c>
      <c r="D14">
        <f>SUMIFS(vax!K:K,vax!B:B,'r csv'!A14)</f>
        <v>0.52531392970280122</v>
      </c>
    </row>
    <row r="15" spans="1:4" x14ac:dyDescent="0.3">
      <c r="A15" t="s">
        <v>16</v>
      </c>
      <c r="B15" s="1">
        <v>12812508</v>
      </c>
      <c r="C15">
        <f>SUMIFS(incomes!B:B,incomes!A:A,'r csv'!A15)</f>
        <v>68428</v>
      </c>
      <c r="D15">
        <f>SUMIFS(vax!K:K,vax!B:B,'r csv'!A15)</f>
        <v>0.67993307789544399</v>
      </c>
    </row>
    <row r="16" spans="1:4" x14ac:dyDescent="0.3">
      <c r="A16" t="s">
        <v>17</v>
      </c>
      <c r="B16" s="1">
        <v>6785528</v>
      </c>
      <c r="C16">
        <f>SUMIFS(incomes!B:B,incomes!A:A,'r csv'!A16)</f>
        <v>58235</v>
      </c>
      <c r="D16">
        <f>SUMIFS(vax!K:K,vax!B:B,'r csv'!A16)</f>
        <v>0.54711556713051657</v>
      </c>
    </row>
    <row r="17" spans="1:4" x14ac:dyDescent="0.3">
      <c r="A17" t="s">
        <v>18</v>
      </c>
      <c r="B17" s="1">
        <v>3190369</v>
      </c>
      <c r="C17">
        <f>SUMIFS(incomes!B:B,incomes!A:A,'r csv'!A17)</f>
        <v>61836</v>
      </c>
      <c r="D17">
        <f>SUMIFS(vax!K:K,vax!B:B,'r csv'!A17)</f>
        <v>0.61254105716298024</v>
      </c>
    </row>
    <row r="18" spans="1:4" x14ac:dyDescent="0.3">
      <c r="A18" t="s">
        <v>19</v>
      </c>
      <c r="B18" s="1">
        <v>2937880</v>
      </c>
      <c r="C18">
        <f>SUMIFS(incomes!B:B,incomes!A:A,'r csv'!A18)</f>
        <v>61091</v>
      </c>
      <c r="D18">
        <f>SUMIFS(vax!K:K,vax!B:B,'r csv'!A18)</f>
        <v>0.60911371465138131</v>
      </c>
    </row>
    <row r="19" spans="1:4" x14ac:dyDescent="0.3">
      <c r="A19" t="s">
        <v>20</v>
      </c>
      <c r="B19" s="1">
        <v>4505836</v>
      </c>
      <c r="C19">
        <f>SUMIFS(incomes!B:B,incomes!A:A,'r csv'!A19)</f>
        <v>52238</v>
      </c>
      <c r="D19">
        <f>SUMIFS(vax!K:K,vax!B:B,'r csv'!A19)</f>
        <v>0.5689536858420946</v>
      </c>
    </row>
    <row r="20" spans="1:4" x14ac:dyDescent="0.3">
      <c r="A20" t="s">
        <v>21</v>
      </c>
      <c r="B20" s="1">
        <v>4657757</v>
      </c>
      <c r="C20">
        <f>SUMIFS(incomes!B:B,incomes!A:A,'r csv'!A20)</f>
        <v>50800</v>
      </c>
      <c r="D20">
        <f>SUMIFS(vax!K:K,vax!B:B,'r csv'!A20)</f>
        <v>0.53382540136808343</v>
      </c>
    </row>
    <row r="21" spans="1:4" x14ac:dyDescent="0.3">
      <c r="A21" t="s">
        <v>22</v>
      </c>
      <c r="B21" s="1">
        <v>1362359</v>
      </c>
      <c r="C21">
        <f>SUMIFS(incomes!B:B,incomes!A:A,'r csv'!A21)</f>
        <v>59489</v>
      </c>
      <c r="D21">
        <f>SUMIFS(vax!K:K,vax!B:B,'r csv'!A21)</f>
        <v>0.78489884090757278</v>
      </c>
    </row>
    <row r="22" spans="1:4" x14ac:dyDescent="0.3">
      <c r="A22" t="s">
        <v>23</v>
      </c>
      <c r="B22" s="1">
        <v>6177224</v>
      </c>
      <c r="C22">
        <f>SUMIFS(incomes!B:B,incomes!A:A,'r csv'!A22)</f>
        <v>87063</v>
      </c>
      <c r="D22">
        <f>SUMIFS(vax!K:K,vax!B:B,'r csv'!A22)</f>
        <v>0.74475864886881227</v>
      </c>
    </row>
    <row r="23" spans="1:4" x14ac:dyDescent="0.3">
      <c r="A23" t="s">
        <v>24</v>
      </c>
      <c r="B23" s="1">
        <v>7029917</v>
      </c>
      <c r="C23">
        <f>SUMIFS(incomes!B:B,incomes!A:A,'r csv'!A23)</f>
        <v>84385</v>
      </c>
      <c r="D23">
        <f>SUMIFS(vax!K:K,vax!B:B,'r csv'!A23)</f>
        <v>0.77411283803208486</v>
      </c>
    </row>
    <row r="24" spans="1:4" x14ac:dyDescent="0.3">
      <c r="A24" t="s">
        <v>25</v>
      </c>
      <c r="B24" s="1">
        <v>10077331</v>
      </c>
      <c r="C24">
        <f>SUMIFS(incomes!B:B,incomes!A:A,'r csv'!A24)</f>
        <v>59234</v>
      </c>
      <c r="D24">
        <f>SUMIFS(vax!K:K,vax!B:B,'r csv'!A24)</f>
        <v>0.59604343650119262</v>
      </c>
    </row>
    <row r="25" spans="1:4" x14ac:dyDescent="0.3">
      <c r="A25" t="s">
        <v>26</v>
      </c>
      <c r="B25" s="1">
        <v>5706494</v>
      </c>
      <c r="C25">
        <f>SUMIFS(incomes!B:B,incomes!A:A,'r csv'!A25)</f>
        <v>73382</v>
      </c>
      <c r="D25">
        <f>SUMIFS(vax!K:K,vax!B:B,'r csv'!A25)</f>
        <v>0.68347885759627536</v>
      </c>
    </row>
    <row r="26" spans="1:4" x14ac:dyDescent="0.3">
      <c r="A26" t="s">
        <v>27</v>
      </c>
      <c r="B26" s="1">
        <v>2961279</v>
      </c>
      <c r="C26">
        <f>SUMIFS(incomes!B:B,incomes!A:A,'r csv'!A26)</f>
        <v>46511</v>
      </c>
      <c r="D26">
        <f>SUMIFS(vax!K:K,vax!B:B,'r csv'!A26)</f>
        <v>0.52073040061405895</v>
      </c>
    </row>
    <row r="27" spans="1:4" x14ac:dyDescent="0.3">
      <c r="A27" t="s">
        <v>28</v>
      </c>
      <c r="B27" s="1">
        <v>6154913</v>
      </c>
      <c r="C27">
        <f>SUMIFS(incomes!B:B,incomes!A:A,'r csv'!A27)</f>
        <v>57290</v>
      </c>
      <c r="D27">
        <f>SUMIFS(vax!K:K,vax!B:B,'r csv'!A27)</f>
        <v>0.56878399418480818</v>
      </c>
    </row>
    <row r="28" spans="1:4" x14ac:dyDescent="0.3">
      <c r="A28" t="s">
        <v>29</v>
      </c>
      <c r="B28" s="1">
        <v>1084225</v>
      </c>
      <c r="C28">
        <f>SUMIFS(incomes!B:B,incomes!A:A,'r csv'!A28)</f>
        <v>56539</v>
      </c>
      <c r="D28">
        <f>SUMIFS(vax!K:K,vax!B:B,'r csv'!A28)</f>
        <v>0.5592123406119579</v>
      </c>
    </row>
    <row r="29" spans="1:4" x14ac:dyDescent="0.3">
      <c r="A29" t="s">
        <v>30</v>
      </c>
      <c r="B29" s="1">
        <v>1961504</v>
      </c>
      <c r="C29">
        <f>SUMIFS(incomes!B:B,incomes!A:A,'r csv'!A29)</f>
        <v>63015</v>
      </c>
      <c r="D29">
        <f>SUMIFS(vax!K:K,vax!B:B,'r csv'!A29)</f>
        <v>0.62695768145259967</v>
      </c>
    </row>
    <row r="30" spans="1:4" x14ac:dyDescent="0.3">
      <c r="A30" t="s">
        <v>31</v>
      </c>
      <c r="B30" s="1">
        <v>3104614</v>
      </c>
      <c r="C30">
        <f>SUMIFS(incomes!B:B,incomes!A:A,'r csv'!A30)</f>
        <v>62043</v>
      </c>
      <c r="D30">
        <f>SUMIFS(vax!K:K,vax!B:B,'r csv'!A30)</f>
        <v>0.60328465954221688</v>
      </c>
    </row>
    <row r="31" spans="1:4" x14ac:dyDescent="0.3">
      <c r="A31" t="s">
        <v>32</v>
      </c>
      <c r="B31" s="1">
        <v>1377529</v>
      </c>
      <c r="C31">
        <f>SUMIFS(incomes!B:B,incomes!A:A,'r csv'!A31)</f>
        <v>77923</v>
      </c>
      <c r="D31">
        <f>SUMIFS(vax!K:K,vax!B:B,'r csv'!A31)</f>
        <v>0.69326525975133735</v>
      </c>
    </row>
    <row r="32" spans="1:4" x14ac:dyDescent="0.3">
      <c r="A32" t="s">
        <v>33</v>
      </c>
      <c r="B32" s="1">
        <v>9288994</v>
      </c>
      <c r="C32">
        <f>SUMIFS(incomes!B:B,incomes!A:A,'r csv'!A32)</f>
        <v>85245</v>
      </c>
      <c r="D32">
        <f>SUMIFS(vax!K:K,vax!B:B,'r csv'!A32)</f>
        <v>0.73879281222487603</v>
      </c>
    </row>
    <row r="33" spans="1:4" x14ac:dyDescent="0.3">
      <c r="A33" t="s">
        <v>34</v>
      </c>
      <c r="B33" s="1">
        <v>2117522</v>
      </c>
      <c r="C33">
        <f>SUMIFS(incomes!B:B,incomes!A:A,'r csv'!A33)</f>
        <v>51243</v>
      </c>
      <c r="D33">
        <f>SUMIFS(vax!K:K,vax!B:B,'r csv'!A33)</f>
        <v>0.70395254453082423</v>
      </c>
    </row>
    <row r="34" spans="1:4" x14ac:dyDescent="0.3">
      <c r="A34" t="s">
        <v>35</v>
      </c>
      <c r="B34" s="1">
        <v>20201249</v>
      </c>
      <c r="C34">
        <f>SUMIFS(incomes!B:B,incomes!A:A,'r csv'!A34)</f>
        <v>71117</v>
      </c>
      <c r="D34">
        <f>SUMIFS(vax!K:K,vax!B:B,'r csv'!A34)</f>
        <v>0.7406403435747958</v>
      </c>
    </row>
    <row r="35" spans="1:4" x14ac:dyDescent="0.3">
      <c r="A35" t="s">
        <v>36</v>
      </c>
      <c r="B35" s="1">
        <v>10439388</v>
      </c>
      <c r="C35">
        <f>SUMIFS(incomes!B:B,incomes!A:A,'r csv'!A35)</f>
        <v>56642</v>
      </c>
      <c r="D35">
        <f>SUMIFS(vax!K:K,vax!B:B,'r csv'!A35)</f>
        <v>0.62160875714170216</v>
      </c>
    </row>
    <row r="36" spans="1:4" x14ac:dyDescent="0.3">
      <c r="A36" t="s">
        <v>37</v>
      </c>
      <c r="B36" s="1">
        <v>779094</v>
      </c>
      <c r="C36">
        <f>SUMIFS(incomes!B:B,incomes!A:A,'r csv'!A36)</f>
        <v>65315</v>
      </c>
      <c r="D36">
        <f>SUMIFS(vax!K:K,vax!B:B,'r csv'!A36)</f>
        <v>0.53708923441843992</v>
      </c>
    </row>
    <row r="37" spans="1:4" x14ac:dyDescent="0.3">
      <c r="A37" t="s">
        <v>38</v>
      </c>
      <c r="B37" s="1">
        <v>11799448</v>
      </c>
      <c r="C37">
        <f>SUMIFS(incomes!B:B,incomes!A:A,'r csv'!A37)</f>
        <v>58116</v>
      </c>
      <c r="D37">
        <f>SUMIFS(vax!K:K,vax!B:B,'r csv'!A37)</f>
        <v>0.57838078527063297</v>
      </c>
    </row>
    <row r="38" spans="1:4" x14ac:dyDescent="0.3">
      <c r="A38" t="s">
        <v>39</v>
      </c>
      <c r="B38" s="1">
        <v>3959353</v>
      </c>
      <c r="C38">
        <f>SUMIFS(incomes!B:B,incomes!A:A,'r csv'!A38)</f>
        <v>53840</v>
      </c>
      <c r="D38">
        <f>SUMIFS(vax!K:K,vax!B:B,'r csv'!A38)</f>
        <v>0.57198360439192975</v>
      </c>
    </row>
    <row r="39" spans="1:4" x14ac:dyDescent="0.3">
      <c r="A39" t="s">
        <v>40</v>
      </c>
      <c r="B39" s="1">
        <v>4237256</v>
      </c>
      <c r="C39">
        <f>SUMIFS(incomes!B:B,incomes!A:A,'r csv'!A39)</f>
        <v>65667</v>
      </c>
      <c r="D39">
        <f>SUMIFS(vax!K:K,vax!B:B,'r csv'!A39)</f>
        <v>0.69312899669031092</v>
      </c>
    </row>
    <row r="40" spans="1:4" x14ac:dyDescent="0.3">
      <c r="A40" t="s">
        <v>41</v>
      </c>
      <c r="B40" s="1">
        <v>13002700</v>
      </c>
      <c r="C40">
        <f>SUMIFS(incomes!B:B,incomes!A:A,'r csv'!A40)</f>
        <v>63627</v>
      </c>
      <c r="D40">
        <f>SUMIFS(vax!K:K,vax!B:B,'r csv'!A40)</f>
        <v>0.67370015458327881</v>
      </c>
    </row>
    <row r="41" spans="1:4" x14ac:dyDescent="0.3">
      <c r="A41" t="s">
        <v>42</v>
      </c>
      <c r="B41" s="1">
        <v>1097379</v>
      </c>
      <c r="C41">
        <f>SUMIFS(incomes!B:B,incomes!A:A,'r csv'!A41)</f>
        <v>70305</v>
      </c>
      <c r="D41">
        <f>SUMIFS(vax!K:K,vax!B:B,'r csv'!A41)</f>
        <v>0.79641673478351604</v>
      </c>
    </row>
    <row r="42" spans="1:4" x14ac:dyDescent="0.3">
      <c r="A42" t="s">
        <v>43</v>
      </c>
      <c r="B42" s="1">
        <v>5118425</v>
      </c>
      <c r="C42">
        <f>SUMIFS(incomes!B:B,incomes!A:A,'r csv'!A42)</f>
        <v>54864</v>
      </c>
      <c r="D42">
        <f>SUMIFS(vax!K:K,vax!B:B,'r csv'!A42)</f>
        <v>0.56990714917186436</v>
      </c>
    </row>
    <row r="43" spans="1:4" x14ac:dyDescent="0.3">
      <c r="A43" t="s">
        <v>44</v>
      </c>
      <c r="B43" s="1">
        <v>886667</v>
      </c>
      <c r="C43">
        <f>SUMIFS(incomes!B:B,incomes!A:A,'r csv'!A43)</f>
        <v>59896</v>
      </c>
      <c r="D43">
        <f>SUMIFS(vax!K:K,vax!B:B,'r csv'!A43)</f>
        <v>0.61290089740567766</v>
      </c>
    </row>
    <row r="44" spans="1:4" x14ac:dyDescent="0.3">
      <c r="A44" t="s">
        <v>45</v>
      </c>
      <c r="B44" s="1">
        <v>6910840</v>
      </c>
      <c r="C44">
        <f>SUMIFS(incomes!B:B,incomes!A:A,'r csv'!A44)</f>
        <v>54833</v>
      </c>
      <c r="D44">
        <f>SUMIFS(vax!K:K,vax!B:B,'r csv'!A44)</f>
        <v>0.53852599683974745</v>
      </c>
    </row>
    <row r="45" spans="1:4" x14ac:dyDescent="0.3">
      <c r="A45" t="s">
        <v>46</v>
      </c>
      <c r="B45" s="1">
        <v>29145505</v>
      </c>
      <c r="C45">
        <f>SUMIFS(incomes!B:B,incomes!A:A,'r csv'!A45)</f>
        <v>63826</v>
      </c>
      <c r="D45">
        <f>SUMIFS(vax!K:K,vax!B:B,'r csv'!A45)</f>
        <v>0.61120423200764573</v>
      </c>
    </row>
    <row r="46" spans="1:4" x14ac:dyDescent="0.3">
      <c r="A46" t="s">
        <v>47</v>
      </c>
      <c r="B46" s="1">
        <v>3271616</v>
      </c>
      <c r="C46">
        <f>SUMIFS(incomes!B:B,incomes!A:A,'r csv'!A46)</f>
        <v>74197</v>
      </c>
      <c r="D46">
        <f>SUMIFS(vax!K:K,vax!B:B,'r csv'!A46)</f>
        <v>0.62977990081965607</v>
      </c>
    </row>
    <row r="47" spans="1:4" x14ac:dyDescent="0.3">
      <c r="A47" t="s">
        <v>48</v>
      </c>
      <c r="B47" s="1">
        <v>643077</v>
      </c>
      <c r="C47">
        <f>SUMIFS(incomes!B:B,incomes!A:A,'r csv'!A47)</f>
        <v>63477</v>
      </c>
      <c r="D47">
        <f>SUMIFS(vax!K:K,vax!B:B,'r csv'!A47)</f>
        <v>0.78740181968877754</v>
      </c>
    </row>
    <row r="48" spans="1:4" x14ac:dyDescent="0.3">
      <c r="A48" t="s">
        <v>49</v>
      </c>
      <c r="B48" s="1">
        <v>8631393</v>
      </c>
      <c r="C48">
        <f>SUMIFS(incomes!B:B,incomes!A:A,'r csv'!A48)</f>
        <v>76398</v>
      </c>
      <c r="D48">
        <f>SUMIFS(vax!K:K,vax!B:B,'r csv'!A48)</f>
        <v>0.72869767371269045</v>
      </c>
    </row>
    <row r="49" spans="1:4" x14ac:dyDescent="0.3">
      <c r="A49" t="s">
        <v>50</v>
      </c>
      <c r="B49" s="1">
        <v>7705281</v>
      </c>
      <c r="C49">
        <f>SUMIFS(incomes!B:B,incomes!A:A,'r csv'!A49)</f>
        <v>77006</v>
      </c>
      <c r="D49">
        <f>SUMIFS(vax!K:K,vax!B:B,'r csv'!A49)</f>
        <v>0.71711855803831159</v>
      </c>
    </row>
    <row r="50" spans="1:4" x14ac:dyDescent="0.3">
      <c r="A50" t="s">
        <v>51</v>
      </c>
      <c r="B50" s="1">
        <v>1793716</v>
      </c>
      <c r="C50">
        <f>SUMIFS(incomes!B:B,incomes!A:A,'r csv'!A50)</f>
        <v>48037</v>
      </c>
      <c r="D50">
        <f>SUMIFS(vax!K:K,vax!B:B,'r csv'!A50)</f>
        <v>0.57514121522024664</v>
      </c>
    </row>
    <row r="51" spans="1:4" x14ac:dyDescent="0.3">
      <c r="A51" t="s">
        <v>52</v>
      </c>
      <c r="B51" s="1">
        <v>5893718</v>
      </c>
      <c r="C51">
        <f>SUMIFS(incomes!B:B,incomes!A:A,'r csv'!A51)</f>
        <v>63293</v>
      </c>
      <c r="D51">
        <f>SUMIFS(vax!K:K,vax!B:B,'r csv'!A51)</f>
        <v>0.64759817147681653</v>
      </c>
    </row>
    <row r="52" spans="1:4" x14ac:dyDescent="0.3">
      <c r="A52" t="s">
        <v>53</v>
      </c>
      <c r="B52" s="1">
        <v>576851</v>
      </c>
      <c r="C52">
        <f>SUMIFS(incomes!B:B,incomes!A:A,'r csv'!A52)</f>
        <v>65304</v>
      </c>
      <c r="D52">
        <f>SUMIFS(vax!K:K,vax!B:B,'r csv'!A52)</f>
        <v>0.51748371763245626</v>
      </c>
    </row>
    <row r="53" spans="1:4" x14ac:dyDescent="0.3">
      <c r="A53" t="s">
        <v>54</v>
      </c>
      <c r="B53" s="1">
        <v>3285874</v>
      </c>
      <c r="C53">
        <f>SUMIFS(incomes!B:B,incomes!A:A,'r csv'!A53)</f>
        <v>21058</v>
      </c>
      <c r="D53">
        <f>SUMIFS(vax!K:K,vax!B:B,'r csv'!A53)</f>
        <v>0.8152917610352679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C12" sqref="C12"/>
    </sheetView>
  </sheetViews>
  <sheetFormatPr defaultRowHeight="14.4" x14ac:dyDescent="0.3"/>
  <sheetData>
    <row r="1" spans="1:2" x14ac:dyDescent="0.3">
      <c r="A1" t="s">
        <v>0</v>
      </c>
      <c r="B1" t="s">
        <v>55</v>
      </c>
    </row>
    <row r="2" spans="1:2" x14ac:dyDescent="0.3">
      <c r="A2" t="s">
        <v>3</v>
      </c>
      <c r="B2">
        <v>52035</v>
      </c>
    </row>
    <row r="3" spans="1:2" x14ac:dyDescent="0.3">
      <c r="A3" t="s">
        <v>4</v>
      </c>
      <c r="B3">
        <v>77790</v>
      </c>
    </row>
    <row r="4" spans="1:2" x14ac:dyDescent="0.3">
      <c r="A4" t="s">
        <v>5</v>
      </c>
      <c r="B4">
        <v>61529</v>
      </c>
    </row>
    <row r="5" spans="1:2" x14ac:dyDescent="0.3">
      <c r="A5" t="s">
        <v>6</v>
      </c>
      <c r="B5">
        <v>49475</v>
      </c>
    </row>
    <row r="6" spans="1:2" x14ac:dyDescent="0.3">
      <c r="A6" t="s">
        <v>7</v>
      </c>
      <c r="B6">
        <v>78672</v>
      </c>
    </row>
    <row r="7" spans="1:2" x14ac:dyDescent="0.3">
      <c r="A7" t="s">
        <v>8</v>
      </c>
      <c r="B7">
        <v>75231</v>
      </c>
    </row>
    <row r="8" spans="1:2" x14ac:dyDescent="0.3">
      <c r="A8" t="s">
        <v>9</v>
      </c>
      <c r="B8">
        <v>79855</v>
      </c>
    </row>
    <row r="9" spans="1:2" x14ac:dyDescent="0.3">
      <c r="A9" t="s">
        <v>10</v>
      </c>
      <c r="B9">
        <v>69110</v>
      </c>
    </row>
    <row r="10" spans="1:2" x14ac:dyDescent="0.3">
      <c r="A10" t="s">
        <v>11</v>
      </c>
      <c r="B10">
        <v>90842</v>
      </c>
    </row>
    <row r="11" spans="1:2" x14ac:dyDescent="0.3">
      <c r="A11" t="s">
        <v>12</v>
      </c>
      <c r="B11">
        <v>57703</v>
      </c>
    </row>
    <row r="12" spans="1:2" x14ac:dyDescent="0.3">
      <c r="A12" t="s">
        <v>13</v>
      </c>
      <c r="B12">
        <v>61224</v>
      </c>
    </row>
    <row r="13" spans="1:2" x14ac:dyDescent="0.3">
      <c r="A13" t="s">
        <v>14</v>
      </c>
      <c r="B13">
        <v>83173</v>
      </c>
    </row>
    <row r="14" spans="1:2" x14ac:dyDescent="0.3">
      <c r="A14" t="s">
        <v>15</v>
      </c>
      <c r="B14">
        <v>58915</v>
      </c>
    </row>
    <row r="15" spans="1:2" x14ac:dyDescent="0.3">
      <c r="A15" t="s">
        <v>16</v>
      </c>
      <c r="B15">
        <v>68428</v>
      </c>
    </row>
    <row r="16" spans="1:2" x14ac:dyDescent="0.3">
      <c r="A16" t="s">
        <v>17</v>
      </c>
      <c r="B16">
        <v>58235</v>
      </c>
    </row>
    <row r="17" spans="1:2" x14ac:dyDescent="0.3">
      <c r="A17" t="s">
        <v>18</v>
      </c>
      <c r="B17">
        <v>61836</v>
      </c>
    </row>
    <row r="18" spans="1:2" x14ac:dyDescent="0.3">
      <c r="A18" t="s">
        <v>19</v>
      </c>
      <c r="B18">
        <v>61091</v>
      </c>
    </row>
    <row r="19" spans="1:2" x14ac:dyDescent="0.3">
      <c r="A19" t="s">
        <v>20</v>
      </c>
      <c r="B19">
        <v>52238</v>
      </c>
    </row>
    <row r="20" spans="1:2" x14ac:dyDescent="0.3">
      <c r="A20" t="s">
        <v>21</v>
      </c>
      <c r="B20">
        <v>50800</v>
      </c>
    </row>
    <row r="21" spans="1:2" x14ac:dyDescent="0.3">
      <c r="A21" t="s">
        <v>22</v>
      </c>
      <c r="B21">
        <v>59489</v>
      </c>
    </row>
    <row r="22" spans="1:2" x14ac:dyDescent="0.3">
      <c r="A22" t="s">
        <v>23</v>
      </c>
      <c r="B22">
        <v>87063</v>
      </c>
    </row>
    <row r="23" spans="1:2" x14ac:dyDescent="0.3">
      <c r="A23" t="s">
        <v>24</v>
      </c>
      <c r="B23">
        <v>84385</v>
      </c>
    </row>
    <row r="24" spans="1:2" x14ac:dyDescent="0.3">
      <c r="A24" t="s">
        <v>25</v>
      </c>
      <c r="B24">
        <v>59234</v>
      </c>
    </row>
    <row r="25" spans="1:2" x14ac:dyDescent="0.3">
      <c r="A25" t="s">
        <v>26</v>
      </c>
      <c r="B25">
        <v>73382</v>
      </c>
    </row>
    <row r="26" spans="1:2" x14ac:dyDescent="0.3">
      <c r="A26" t="s">
        <v>27</v>
      </c>
      <c r="B26">
        <v>46511</v>
      </c>
    </row>
    <row r="27" spans="1:2" x14ac:dyDescent="0.3">
      <c r="A27" t="s">
        <v>28</v>
      </c>
      <c r="B27">
        <v>57290</v>
      </c>
    </row>
    <row r="28" spans="1:2" x14ac:dyDescent="0.3">
      <c r="A28" t="s">
        <v>29</v>
      </c>
      <c r="B28">
        <v>56539</v>
      </c>
    </row>
    <row r="29" spans="1:2" x14ac:dyDescent="0.3">
      <c r="A29" t="s">
        <v>30</v>
      </c>
      <c r="B29">
        <v>63015</v>
      </c>
    </row>
    <row r="30" spans="1:2" x14ac:dyDescent="0.3">
      <c r="A30" t="s">
        <v>31</v>
      </c>
      <c r="B30">
        <v>62043</v>
      </c>
    </row>
    <row r="31" spans="1:2" x14ac:dyDescent="0.3">
      <c r="A31" t="s">
        <v>32</v>
      </c>
      <c r="B31">
        <v>77923</v>
      </c>
    </row>
    <row r="32" spans="1:2" x14ac:dyDescent="0.3">
      <c r="A32" t="s">
        <v>33</v>
      </c>
      <c r="B32">
        <v>85245</v>
      </c>
    </row>
    <row r="33" spans="1:2" x14ac:dyDescent="0.3">
      <c r="A33" t="s">
        <v>34</v>
      </c>
      <c r="B33">
        <v>51243</v>
      </c>
    </row>
    <row r="34" spans="1:2" x14ac:dyDescent="0.3">
      <c r="A34" t="s">
        <v>35</v>
      </c>
      <c r="B34">
        <v>71117</v>
      </c>
    </row>
    <row r="35" spans="1:2" x14ac:dyDescent="0.3">
      <c r="A35" t="s">
        <v>36</v>
      </c>
      <c r="B35">
        <v>56642</v>
      </c>
    </row>
    <row r="36" spans="1:2" x14ac:dyDescent="0.3">
      <c r="A36" t="s">
        <v>37</v>
      </c>
      <c r="B36">
        <v>65315</v>
      </c>
    </row>
    <row r="37" spans="1:2" x14ac:dyDescent="0.3">
      <c r="A37" t="s">
        <v>38</v>
      </c>
      <c r="B37">
        <v>58116</v>
      </c>
    </row>
    <row r="38" spans="1:2" x14ac:dyDescent="0.3">
      <c r="A38" t="s">
        <v>39</v>
      </c>
      <c r="B38">
        <v>53840</v>
      </c>
    </row>
    <row r="39" spans="1:2" x14ac:dyDescent="0.3">
      <c r="A39" t="s">
        <v>40</v>
      </c>
      <c r="B39">
        <v>65667</v>
      </c>
    </row>
    <row r="40" spans="1:2" x14ac:dyDescent="0.3">
      <c r="A40" t="s">
        <v>41</v>
      </c>
      <c r="B40">
        <v>63627</v>
      </c>
    </row>
    <row r="41" spans="1:2" x14ac:dyDescent="0.3">
      <c r="A41" t="s">
        <v>42</v>
      </c>
      <c r="B41">
        <v>70305</v>
      </c>
    </row>
    <row r="42" spans="1:2" x14ac:dyDescent="0.3">
      <c r="A42" t="s">
        <v>43</v>
      </c>
      <c r="B42">
        <v>54864</v>
      </c>
    </row>
    <row r="43" spans="1:2" x14ac:dyDescent="0.3">
      <c r="A43" t="s">
        <v>44</v>
      </c>
      <c r="B43">
        <v>59896</v>
      </c>
    </row>
    <row r="44" spans="1:2" x14ac:dyDescent="0.3">
      <c r="A44" t="s">
        <v>45</v>
      </c>
      <c r="B44">
        <v>54833</v>
      </c>
    </row>
    <row r="45" spans="1:2" x14ac:dyDescent="0.3">
      <c r="A45" t="s">
        <v>46</v>
      </c>
      <c r="B45">
        <v>63826</v>
      </c>
    </row>
    <row r="46" spans="1:2" x14ac:dyDescent="0.3">
      <c r="A46" t="s">
        <v>47</v>
      </c>
      <c r="B46">
        <v>74197</v>
      </c>
    </row>
    <row r="47" spans="1:2" x14ac:dyDescent="0.3">
      <c r="A47" t="s">
        <v>48</v>
      </c>
      <c r="B47">
        <v>63477</v>
      </c>
    </row>
    <row r="48" spans="1:2" x14ac:dyDescent="0.3">
      <c r="A48" t="s">
        <v>49</v>
      </c>
      <c r="B48">
        <v>76398</v>
      </c>
    </row>
    <row r="49" spans="1:2" x14ac:dyDescent="0.3">
      <c r="A49" t="s">
        <v>50</v>
      </c>
      <c r="B49">
        <v>77006</v>
      </c>
    </row>
    <row r="50" spans="1:2" x14ac:dyDescent="0.3">
      <c r="A50" t="s">
        <v>51</v>
      </c>
      <c r="B50">
        <v>48037</v>
      </c>
    </row>
    <row r="51" spans="1:2" x14ac:dyDescent="0.3">
      <c r="A51" t="s">
        <v>52</v>
      </c>
      <c r="B51">
        <v>63293</v>
      </c>
    </row>
    <row r="52" spans="1:2" x14ac:dyDescent="0.3">
      <c r="A52" t="s">
        <v>53</v>
      </c>
      <c r="B52">
        <v>65304</v>
      </c>
    </row>
    <row r="53" spans="1:2" x14ac:dyDescent="0.3">
      <c r="A53" t="s">
        <v>54</v>
      </c>
      <c r="B53">
        <v>21058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L10" sqref="L10"/>
    </sheetView>
  </sheetViews>
  <sheetFormatPr defaultRowHeight="14.4" x14ac:dyDescent="0.3"/>
  <sheetData>
    <row r="1" spans="1:12" x14ac:dyDescent="0.3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119</v>
      </c>
      <c r="K1" t="s">
        <v>120</v>
      </c>
      <c r="L1" t="s">
        <v>56</v>
      </c>
    </row>
    <row r="2" spans="1:12" x14ac:dyDescent="0.3">
      <c r="A2">
        <v>1</v>
      </c>
      <c r="B2" t="s">
        <v>3</v>
      </c>
      <c r="C2" t="s">
        <v>66</v>
      </c>
      <c r="D2" s="2">
        <v>44682</v>
      </c>
      <c r="E2">
        <v>32.318199999999997</v>
      </c>
      <c r="F2">
        <v>-86.902299999999997</v>
      </c>
      <c r="G2" t="s">
        <v>67</v>
      </c>
      <c r="H2">
        <v>2506023</v>
      </c>
      <c r="I2">
        <v>569205</v>
      </c>
      <c r="J2">
        <f>SUMIFS('r csv'!B:B,'r csv'!A:A,B2)</f>
        <v>5024279</v>
      </c>
      <c r="K2">
        <f>H2/J2</f>
        <v>0.49878261139558533</v>
      </c>
      <c r="L2">
        <f>(H2+I2)/J2</f>
        <v>0.61207349353011642</v>
      </c>
    </row>
    <row r="3" spans="1:12" x14ac:dyDescent="0.3">
      <c r="A3">
        <v>2</v>
      </c>
      <c r="B3" t="s">
        <v>4</v>
      </c>
      <c r="C3" t="s">
        <v>66</v>
      </c>
      <c r="D3" s="2">
        <v>44682</v>
      </c>
      <c r="E3">
        <v>61.370699999999999</v>
      </c>
      <c r="F3">
        <v>-152.40440000000001</v>
      </c>
      <c r="G3" t="s">
        <v>68</v>
      </c>
      <c r="H3">
        <v>455688</v>
      </c>
      <c r="I3">
        <v>54909</v>
      </c>
      <c r="J3">
        <f>SUMIFS('r csv'!B:B,'r csv'!A:A,B3)</f>
        <v>733391</v>
      </c>
      <c r="K3">
        <f t="shared" ref="K3:L53" si="0">H3/J3</f>
        <v>0.62134386705045463</v>
      </c>
      <c r="L3">
        <f t="shared" ref="L3:L53" si="1">(H3+I3)/J3</f>
        <v>0.69621388863512101</v>
      </c>
    </row>
    <row r="4" spans="1:12" x14ac:dyDescent="0.3">
      <c r="A4">
        <v>4</v>
      </c>
      <c r="B4" t="s">
        <v>5</v>
      </c>
      <c r="C4" t="s">
        <v>66</v>
      </c>
      <c r="D4" s="2">
        <v>44682</v>
      </c>
      <c r="E4">
        <v>33.729799999999997</v>
      </c>
      <c r="F4">
        <v>-111.4312</v>
      </c>
      <c r="G4" t="s">
        <v>69</v>
      </c>
      <c r="H4">
        <v>4991546</v>
      </c>
      <c r="I4">
        <v>835018</v>
      </c>
      <c r="J4">
        <f>SUMIFS('r csv'!B:B,'r csv'!A:A,B4)</f>
        <v>7151502</v>
      </c>
      <c r="K4">
        <f t="shared" si="0"/>
        <v>0.69797169881236143</v>
      </c>
      <c r="L4">
        <f t="shared" si="1"/>
        <v>0.81473290505966434</v>
      </c>
    </row>
    <row r="5" spans="1:12" x14ac:dyDescent="0.3">
      <c r="A5">
        <v>5</v>
      </c>
      <c r="B5" t="s">
        <v>6</v>
      </c>
      <c r="C5" t="s">
        <v>66</v>
      </c>
      <c r="D5" s="2">
        <v>44682</v>
      </c>
      <c r="E5">
        <v>34.969700000000003</v>
      </c>
      <c r="F5">
        <v>-92.373099999999994</v>
      </c>
      <c r="G5" t="s">
        <v>70</v>
      </c>
      <c r="H5">
        <v>1642395</v>
      </c>
      <c r="I5">
        <v>375141</v>
      </c>
      <c r="J5">
        <f>SUMIFS('r csv'!B:B,'r csv'!A:A,B5)</f>
        <v>3011524</v>
      </c>
      <c r="K5">
        <f t="shared" si="0"/>
        <v>0.54537005184086196</v>
      </c>
      <c r="L5">
        <f t="shared" si="1"/>
        <v>0.66993854274447096</v>
      </c>
    </row>
    <row r="6" spans="1:12" x14ac:dyDescent="0.3">
      <c r="A6">
        <v>6</v>
      </c>
      <c r="B6" t="s">
        <v>7</v>
      </c>
      <c r="C6" t="s">
        <v>66</v>
      </c>
      <c r="D6" s="2">
        <v>44682</v>
      </c>
      <c r="E6">
        <v>36.116199999999999</v>
      </c>
      <c r="F6">
        <v>-119.6816</v>
      </c>
      <c r="G6" t="s">
        <v>71</v>
      </c>
      <c r="H6">
        <v>28471626</v>
      </c>
      <c r="I6">
        <v>4617314</v>
      </c>
      <c r="J6">
        <f>SUMIFS('r csv'!B:B,'r csv'!A:A,B6)</f>
        <v>39538223</v>
      </c>
      <c r="K6">
        <f t="shared" si="0"/>
        <v>0.72010383471204564</v>
      </c>
      <c r="L6">
        <f t="shared" si="1"/>
        <v>0.83688485443566851</v>
      </c>
    </row>
    <row r="7" spans="1:12" x14ac:dyDescent="0.3">
      <c r="A7">
        <v>8</v>
      </c>
      <c r="B7" t="s">
        <v>8</v>
      </c>
      <c r="C7" t="s">
        <v>66</v>
      </c>
      <c r="D7" s="2">
        <v>44682</v>
      </c>
      <c r="E7">
        <v>39.059800000000003</v>
      </c>
      <c r="F7">
        <v>-105.3111</v>
      </c>
      <c r="G7" t="s">
        <v>72</v>
      </c>
      <c r="H7">
        <v>4044229</v>
      </c>
      <c r="I7">
        <v>525771</v>
      </c>
      <c r="J7">
        <f>SUMIFS('r csv'!B:B,'r csv'!A:A,B7)</f>
        <v>5773714</v>
      </c>
      <c r="K7">
        <f t="shared" si="0"/>
        <v>0.70045537413179804</v>
      </c>
      <c r="L7">
        <f t="shared" si="1"/>
        <v>0.79151824977821905</v>
      </c>
    </row>
    <row r="8" spans="1:12" x14ac:dyDescent="0.3">
      <c r="A8">
        <v>9</v>
      </c>
      <c r="B8" t="s">
        <v>9</v>
      </c>
      <c r="C8" t="s">
        <v>66</v>
      </c>
      <c r="D8" s="2">
        <v>44682</v>
      </c>
      <c r="E8">
        <v>41.597799999999999</v>
      </c>
      <c r="F8">
        <v>-72.755399999999995</v>
      </c>
      <c r="G8" t="s">
        <v>73</v>
      </c>
      <c r="H8">
        <v>2823555</v>
      </c>
      <c r="I8">
        <v>583587</v>
      </c>
      <c r="J8">
        <f>SUMIFS('r csv'!B:B,'r csv'!A:A,B8)</f>
        <v>3605944</v>
      </c>
      <c r="K8">
        <f t="shared" si="0"/>
        <v>0.78302796715645062</v>
      </c>
      <c r="L8">
        <f t="shared" si="1"/>
        <v>0.94486825086579274</v>
      </c>
    </row>
    <row r="9" spans="1:12" x14ac:dyDescent="0.3">
      <c r="A9">
        <v>10</v>
      </c>
      <c r="B9" t="s">
        <v>10</v>
      </c>
      <c r="C9" t="s">
        <v>66</v>
      </c>
      <c r="D9" s="2">
        <v>44682</v>
      </c>
      <c r="E9">
        <v>39.3185</v>
      </c>
      <c r="F9">
        <v>-75.507099999999994</v>
      </c>
      <c r="G9" t="s">
        <v>74</v>
      </c>
      <c r="H9">
        <v>672978</v>
      </c>
      <c r="I9">
        <v>136257</v>
      </c>
      <c r="J9">
        <f>SUMIFS('r csv'!B:B,'r csv'!A:A,B9)</f>
        <v>989948</v>
      </c>
      <c r="K9">
        <f t="shared" si="0"/>
        <v>0.67981146484461807</v>
      </c>
      <c r="L9">
        <f t="shared" si="1"/>
        <v>0.81745202778327752</v>
      </c>
    </row>
    <row r="10" spans="1:12" x14ac:dyDescent="0.3">
      <c r="A10">
        <v>11</v>
      </c>
      <c r="B10" t="s">
        <v>11</v>
      </c>
      <c r="C10" t="s">
        <v>66</v>
      </c>
      <c r="D10" s="2">
        <v>44682</v>
      </c>
      <c r="E10">
        <v>38.897399999999998</v>
      </c>
      <c r="F10">
        <v>-77.026799999999994</v>
      </c>
      <c r="G10" t="s">
        <v>75</v>
      </c>
      <c r="H10">
        <v>669745</v>
      </c>
      <c r="I10">
        <v>169019</v>
      </c>
      <c r="J10">
        <f>SUMIFS('r csv'!B:B,'r csv'!A:A,B10)</f>
        <v>689545</v>
      </c>
      <c r="K10">
        <f t="shared" si="0"/>
        <v>0.97128541284470193</v>
      </c>
      <c r="L10">
        <f t="shared" si="1"/>
        <v>1.2164021202387081</v>
      </c>
    </row>
    <row r="11" spans="1:12" x14ac:dyDescent="0.3">
      <c r="A11">
        <v>12</v>
      </c>
      <c r="B11" t="s">
        <v>12</v>
      </c>
      <c r="C11" t="s">
        <v>66</v>
      </c>
      <c r="D11" s="2">
        <v>44682</v>
      </c>
      <c r="E11">
        <v>27.766300000000001</v>
      </c>
      <c r="F11">
        <v>-81.686800000000005</v>
      </c>
      <c r="G11" t="s">
        <v>76</v>
      </c>
      <c r="H11">
        <v>14386647</v>
      </c>
      <c r="I11">
        <v>2647128</v>
      </c>
      <c r="J11">
        <f>SUMIFS('r csv'!B:B,'r csv'!A:A,B11)</f>
        <v>21538187</v>
      </c>
      <c r="K11">
        <f t="shared" si="0"/>
        <v>0.66795998196134154</v>
      </c>
      <c r="L11">
        <f t="shared" si="1"/>
        <v>0.79086391997618</v>
      </c>
    </row>
    <row r="12" spans="1:12" x14ac:dyDescent="0.3">
      <c r="A12">
        <v>13</v>
      </c>
      <c r="B12" t="s">
        <v>13</v>
      </c>
      <c r="C12" t="s">
        <v>66</v>
      </c>
      <c r="D12" s="2">
        <v>44682</v>
      </c>
      <c r="E12">
        <v>33.040599999999998</v>
      </c>
      <c r="F12">
        <v>-83.643100000000004</v>
      </c>
      <c r="G12" t="s">
        <v>77</v>
      </c>
      <c r="H12">
        <v>5807792</v>
      </c>
      <c r="I12">
        <v>1129963</v>
      </c>
      <c r="J12">
        <f>SUMIFS('r csv'!B:B,'r csv'!A:A,B12)</f>
        <v>10711908</v>
      </c>
      <c r="K12">
        <f t="shared" si="0"/>
        <v>0.54218090745364877</v>
      </c>
      <c r="L12">
        <f t="shared" si="1"/>
        <v>0.64766753037834157</v>
      </c>
    </row>
    <row r="13" spans="1:12" x14ac:dyDescent="0.3">
      <c r="A13">
        <v>15</v>
      </c>
      <c r="B13" t="s">
        <v>14</v>
      </c>
      <c r="C13" t="s">
        <v>66</v>
      </c>
      <c r="D13" s="2">
        <v>44682</v>
      </c>
      <c r="E13">
        <v>21.0943</v>
      </c>
      <c r="F13">
        <v>-157.4983</v>
      </c>
      <c r="G13" t="s">
        <v>78</v>
      </c>
      <c r="H13">
        <v>1098534</v>
      </c>
      <c r="I13">
        <v>101639</v>
      </c>
      <c r="J13">
        <f>SUMIFS('r csv'!B:B,'r csv'!A:A,B13)</f>
        <v>1455271</v>
      </c>
      <c r="K13">
        <f t="shared" si="0"/>
        <v>0.75486558860858222</v>
      </c>
      <c r="L13">
        <f t="shared" si="1"/>
        <v>0.82470756305870174</v>
      </c>
    </row>
    <row r="14" spans="1:12" x14ac:dyDescent="0.3">
      <c r="A14">
        <v>16</v>
      </c>
      <c r="B14" t="s">
        <v>15</v>
      </c>
      <c r="C14" t="s">
        <v>66</v>
      </c>
      <c r="D14" s="2">
        <v>44682</v>
      </c>
      <c r="E14">
        <v>44.240499999999997</v>
      </c>
      <c r="F14">
        <v>-114.47880000000001</v>
      </c>
      <c r="G14" t="s">
        <v>79</v>
      </c>
      <c r="H14">
        <v>966108</v>
      </c>
      <c r="I14">
        <v>125914</v>
      </c>
      <c r="J14">
        <f>SUMIFS('r csv'!B:B,'r csv'!A:A,B14)</f>
        <v>1839106</v>
      </c>
      <c r="K14">
        <f t="shared" si="0"/>
        <v>0.52531392970280122</v>
      </c>
      <c r="L14">
        <f t="shared" si="1"/>
        <v>0.593778716398076</v>
      </c>
    </row>
    <row r="15" spans="1:12" x14ac:dyDescent="0.3">
      <c r="A15">
        <v>17</v>
      </c>
      <c r="B15" t="s">
        <v>16</v>
      </c>
      <c r="C15" t="s">
        <v>66</v>
      </c>
      <c r="D15" s="2">
        <v>44682</v>
      </c>
      <c r="E15">
        <v>40.349499999999999</v>
      </c>
      <c r="F15">
        <v>-88.986099999999993</v>
      </c>
      <c r="G15" t="s">
        <v>80</v>
      </c>
      <c r="H15">
        <v>8711648</v>
      </c>
      <c r="I15">
        <v>1005893</v>
      </c>
      <c r="J15">
        <f>SUMIFS('r csv'!B:B,'r csv'!A:A,B15)</f>
        <v>12812508</v>
      </c>
      <c r="K15">
        <f t="shared" si="0"/>
        <v>0.67993307789544399</v>
      </c>
      <c r="L15">
        <f t="shared" si="1"/>
        <v>0.75844175082661414</v>
      </c>
    </row>
    <row r="16" spans="1:12" x14ac:dyDescent="0.3">
      <c r="A16">
        <v>18</v>
      </c>
      <c r="B16" t="s">
        <v>17</v>
      </c>
      <c r="C16" t="s">
        <v>66</v>
      </c>
      <c r="D16" s="2">
        <v>44682</v>
      </c>
      <c r="E16">
        <v>39.849400000000003</v>
      </c>
      <c r="F16">
        <v>-86.258300000000006</v>
      </c>
      <c r="G16" t="s">
        <v>81</v>
      </c>
      <c r="H16">
        <v>3712468</v>
      </c>
      <c r="I16">
        <v>445187</v>
      </c>
      <c r="J16">
        <f>SUMIFS('r csv'!B:B,'r csv'!A:A,B16)</f>
        <v>6785528</v>
      </c>
      <c r="K16">
        <f t="shared" si="0"/>
        <v>0.54711556713051657</v>
      </c>
      <c r="L16">
        <f t="shared" si="1"/>
        <v>0.61272387351433821</v>
      </c>
    </row>
    <row r="17" spans="1:12" x14ac:dyDescent="0.3">
      <c r="A17">
        <v>19</v>
      </c>
      <c r="B17" t="s">
        <v>18</v>
      </c>
      <c r="C17" t="s">
        <v>66</v>
      </c>
      <c r="D17" s="2">
        <v>44682</v>
      </c>
      <c r="E17">
        <v>42.011499999999998</v>
      </c>
      <c r="F17">
        <v>-93.210499999999996</v>
      </c>
      <c r="G17" t="s">
        <v>82</v>
      </c>
      <c r="H17">
        <v>1954232</v>
      </c>
      <c r="I17">
        <v>189137</v>
      </c>
      <c r="J17">
        <f>SUMIFS('r csv'!B:B,'r csv'!A:A,B17)</f>
        <v>3190369</v>
      </c>
      <c r="K17">
        <f t="shared" si="0"/>
        <v>0.61254105716298024</v>
      </c>
      <c r="L17">
        <f t="shared" si="1"/>
        <v>0.67182479518826821</v>
      </c>
    </row>
    <row r="18" spans="1:12" x14ac:dyDescent="0.3">
      <c r="A18">
        <v>20</v>
      </c>
      <c r="B18" t="s">
        <v>19</v>
      </c>
      <c r="C18" t="s">
        <v>66</v>
      </c>
      <c r="D18" s="2">
        <v>44682</v>
      </c>
      <c r="E18">
        <v>38.526600000000002</v>
      </c>
      <c r="F18">
        <v>-96.726500000000001</v>
      </c>
      <c r="G18" t="s">
        <v>83</v>
      </c>
      <c r="H18">
        <v>1789503</v>
      </c>
      <c r="I18">
        <v>380444</v>
      </c>
      <c r="J18">
        <f>SUMIFS('r csv'!B:B,'r csv'!A:A,B18)</f>
        <v>2937880</v>
      </c>
      <c r="K18">
        <f t="shared" si="0"/>
        <v>0.60911371465138131</v>
      </c>
      <c r="L18">
        <f t="shared" si="1"/>
        <v>0.73860981387939606</v>
      </c>
    </row>
    <row r="19" spans="1:12" x14ac:dyDescent="0.3">
      <c r="A19">
        <v>21</v>
      </c>
      <c r="B19" t="s">
        <v>20</v>
      </c>
      <c r="C19" t="s">
        <v>66</v>
      </c>
      <c r="D19" s="2">
        <v>44682</v>
      </c>
      <c r="E19">
        <v>37.668100000000003</v>
      </c>
      <c r="F19">
        <v>-84.670100000000005</v>
      </c>
      <c r="G19" t="s">
        <v>84</v>
      </c>
      <c r="H19">
        <v>2563612</v>
      </c>
      <c r="I19">
        <v>391645</v>
      </c>
      <c r="J19">
        <f>SUMIFS('r csv'!B:B,'r csv'!A:A,B19)</f>
        <v>4505836</v>
      </c>
      <c r="K19">
        <f t="shared" si="0"/>
        <v>0.5689536858420946</v>
      </c>
      <c r="L19">
        <f t="shared" si="1"/>
        <v>0.65587318313405107</v>
      </c>
    </row>
    <row r="20" spans="1:12" x14ac:dyDescent="0.3">
      <c r="A20">
        <v>22</v>
      </c>
      <c r="B20" t="s">
        <v>21</v>
      </c>
      <c r="C20" t="s">
        <v>66</v>
      </c>
      <c r="D20" s="2">
        <v>44682</v>
      </c>
      <c r="E20">
        <v>31.169499999999999</v>
      </c>
      <c r="F20">
        <v>-91.867800000000003</v>
      </c>
      <c r="G20" t="s">
        <v>85</v>
      </c>
      <c r="H20">
        <v>2486429</v>
      </c>
      <c r="I20">
        <v>349419</v>
      </c>
      <c r="J20">
        <f>SUMIFS('r csv'!B:B,'r csv'!A:A,B20)</f>
        <v>4657757</v>
      </c>
      <c r="K20">
        <f t="shared" si="0"/>
        <v>0.53382540136808343</v>
      </c>
      <c r="L20">
        <f t="shared" si="1"/>
        <v>0.60884412819303368</v>
      </c>
    </row>
    <row r="21" spans="1:12" x14ac:dyDescent="0.3">
      <c r="A21">
        <v>23</v>
      </c>
      <c r="B21" t="s">
        <v>22</v>
      </c>
      <c r="C21" t="s">
        <v>66</v>
      </c>
      <c r="D21" s="2">
        <v>44682</v>
      </c>
      <c r="E21">
        <v>44.693899999999999</v>
      </c>
      <c r="F21">
        <v>-69.381900000000002</v>
      </c>
      <c r="G21" t="s">
        <v>86</v>
      </c>
      <c r="H21">
        <v>1069314</v>
      </c>
      <c r="I21">
        <v>146444</v>
      </c>
      <c r="J21">
        <f>SUMIFS('r csv'!B:B,'r csv'!A:A,B21)</f>
        <v>1362359</v>
      </c>
      <c r="K21">
        <f t="shared" si="0"/>
        <v>0.78489884090757278</v>
      </c>
      <c r="L21">
        <f t="shared" si="1"/>
        <v>0.89239179981194383</v>
      </c>
    </row>
    <row r="22" spans="1:12" x14ac:dyDescent="0.3">
      <c r="A22">
        <v>24</v>
      </c>
      <c r="B22" t="s">
        <v>23</v>
      </c>
      <c r="C22" t="s">
        <v>66</v>
      </c>
      <c r="D22" s="2">
        <v>44682</v>
      </c>
      <c r="E22">
        <v>39.063899999999997</v>
      </c>
      <c r="F22">
        <v>-76.802099999999996</v>
      </c>
      <c r="G22" t="s">
        <v>87</v>
      </c>
      <c r="H22">
        <v>4600541</v>
      </c>
      <c r="I22">
        <v>654917</v>
      </c>
      <c r="J22">
        <f>SUMIFS('r csv'!B:B,'r csv'!A:A,B22)</f>
        <v>6177224</v>
      </c>
      <c r="K22">
        <f t="shared" si="0"/>
        <v>0.74475864886881227</v>
      </c>
      <c r="L22">
        <f t="shared" si="1"/>
        <v>0.85077989724834324</v>
      </c>
    </row>
    <row r="23" spans="1:12" x14ac:dyDescent="0.3">
      <c r="A23">
        <v>25</v>
      </c>
      <c r="B23" t="s">
        <v>24</v>
      </c>
      <c r="C23" t="s">
        <v>66</v>
      </c>
      <c r="D23" s="2">
        <v>44682</v>
      </c>
      <c r="E23">
        <v>42.230200000000004</v>
      </c>
      <c r="F23">
        <v>-71.530100000000004</v>
      </c>
      <c r="G23" t="s">
        <v>88</v>
      </c>
      <c r="H23">
        <v>5441949</v>
      </c>
      <c r="I23">
        <v>1325170</v>
      </c>
      <c r="J23">
        <f>SUMIFS('r csv'!B:B,'r csv'!A:A,B23)</f>
        <v>7029917</v>
      </c>
      <c r="K23">
        <f t="shared" si="0"/>
        <v>0.77411283803208486</v>
      </c>
      <c r="L23">
        <f t="shared" si="1"/>
        <v>0.96261719732964135</v>
      </c>
    </row>
    <row r="24" spans="1:12" x14ac:dyDescent="0.3">
      <c r="A24">
        <v>26</v>
      </c>
      <c r="B24" t="s">
        <v>25</v>
      </c>
      <c r="C24" t="s">
        <v>66</v>
      </c>
      <c r="D24" s="2">
        <v>44682</v>
      </c>
      <c r="E24">
        <v>43.326599999999999</v>
      </c>
      <c r="F24">
        <v>-84.536100000000005</v>
      </c>
      <c r="G24" t="s">
        <v>89</v>
      </c>
      <c r="H24">
        <v>6006527</v>
      </c>
      <c r="I24">
        <v>680323</v>
      </c>
      <c r="J24">
        <f>SUMIFS('r csv'!B:B,'r csv'!A:A,B24)</f>
        <v>10077331</v>
      </c>
      <c r="K24">
        <f t="shared" si="0"/>
        <v>0.59604343650119262</v>
      </c>
      <c r="L24">
        <f t="shared" si="1"/>
        <v>0.66355367309062285</v>
      </c>
    </row>
    <row r="25" spans="1:12" x14ac:dyDescent="0.3">
      <c r="A25">
        <v>27</v>
      </c>
      <c r="B25" t="s">
        <v>26</v>
      </c>
      <c r="C25" t="s">
        <v>66</v>
      </c>
      <c r="D25" s="2">
        <v>44682</v>
      </c>
      <c r="E25">
        <v>45.694499999999998</v>
      </c>
      <c r="F25">
        <v>-93.900199999999998</v>
      </c>
      <c r="G25" t="s">
        <v>90</v>
      </c>
      <c r="H25">
        <v>3900268</v>
      </c>
      <c r="I25">
        <v>333459</v>
      </c>
      <c r="J25">
        <f>SUMIFS('r csv'!B:B,'r csv'!A:A,B25)</f>
        <v>5706494</v>
      </c>
      <c r="K25">
        <f t="shared" si="0"/>
        <v>0.68347885759627536</v>
      </c>
      <c r="L25">
        <f t="shared" si="1"/>
        <v>0.74191386164604745</v>
      </c>
    </row>
    <row r="26" spans="1:12" x14ac:dyDescent="0.3">
      <c r="A26">
        <v>28</v>
      </c>
      <c r="B26" t="s">
        <v>27</v>
      </c>
      <c r="C26" t="s">
        <v>66</v>
      </c>
      <c r="D26" s="2">
        <v>44682</v>
      </c>
      <c r="E26">
        <v>32.741599999999998</v>
      </c>
      <c r="F26">
        <v>-89.678700000000006</v>
      </c>
      <c r="G26" t="s">
        <v>91</v>
      </c>
      <c r="H26">
        <v>1542028</v>
      </c>
      <c r="I26">
        <v>231232</v>
      </c>
      <c r="J26">
        <f>SUMIFS('r csv'!B:B,'r csv'!A:A,B26)</f>
        <v>2961279</v>
      </c>
      <c r="K26">
        <f t="shared" si="0"/>
        <v>0.52073040061405895</v>
      </c>
      <c r="L26">
        <f t="shared" si="1"/>
        <v>0.5988155793493285</v>
      </c>
    </row>
    <row r="27" spans="1:12" x14ac:dyDescent="0.3">
      <c r="A27">
        <v>29</v>
      </c>
      <c r="B27" t="s">
        <v>28</v>
      </c>
      <c r="C27" t="s">
        <v>66</v>
      </c>
      <c r="D27" s="2">
        <v>44682</v>
      </c>
      <c r="E27">
        <v>38.456099999999999</v>
      </c>
      <c r="F27">
        <v>-92.288399999999996</v>
      </c>
      <c r="G27" t="s">
        <v>92</v>
      </c>
      <c r="H27">
        <v>3500816</v>
      </c>
      <c r="I27">
        <v>621486</v>
      </c>
      <c r="J27">
        <f>SUMIFS('r csv'!B:B,'r csv'!A:A,B27)</f>
        <v>6154913</v>
      </c>
      <c r="K27">
        <f t="shared" si="0"/>
        <v>0.56878399418480818</v>
      </c>
      <c r="L27">
        <f t="shared" si="1"/>
        <v>0.66975796408495136</v>
      </c>
    </row>
    <row r="28" spans="1:12" x14ac:dyDescent="0.3">
      <c r="A28">
        <v>30</v>
      </c>
      <c r="B28" t="s">
        <v>29</v>
      </c>
      <c r="C28" t="s">
        <v>66</v>
      </c>
      <c r="D28" s="2">
        <v>44682</v>
      </c>
      <c r="E28">
        <v>46.921900000000001</v>
      </c>
      <c r="F28">
        <v>-110.45440000000001</v>
      </c>
      <c r="G28" t="s">
        <v>93</v>
      </c>
      <c r="H28">
        <v>606312</v>
      </c>
      <c r="I28">
        <v>90535</v>
      </c>
      <c r="J28">
        <f>SUMIFS('r csv'!B:B,'r csv'!A:A,B28)</f>
        <v>1084225</v>
      </c>
      <c r="K28">
        <f t="shared" si="0"/>
        <v>0.5592123406119579</v>
      </c>
      <c r="L28">
        <f t="shared" si="1"/>
        <v>0.64271438124005631</v>
      </c>
    </row>
    <row r="29" spans="1:12" x14ac:dyDescent="0.3">
      <c r="A29">
        <v>31</v>
      </c>
      <c r="B29" t="s">
        <v>30</v>
      </c>
      <c r="C29" t="s">
        <v>66</v>
      </c>
      <c r="D29" s="2">
        <v>44682</v>
      </c>
      <c r="E29">
        <v>41.125399999999999</v>
      </c>
      <c r="F29">
        <v>-98.268100000000004</v>
      </c>
      <c r="G29" t="s">
        <v>94</v>
      </c>
      <c r="H29">
        <v>1229780</v>
      </c>
      <c r="I29">
        <v>129712</v>
      </c>
      <c r="J29">
        <f>SUMIFS('r csv'!B:B,'r csv'!A:A,B29)</f>
        <v>1961504</v>
      </c>
      <c r="K29">
        <f t="shared" si="0"/>
        <v>0.62695768145259967</v>
      </c>
      <c r="L29">
        <f t="shared" si="1"/>
        <v>0.69308652952020489</v>
      </c>
    </row>
    <row r="30" spans="1:12" x14ac:dyDescent="0.3">
      <c r="A30">
        <v>32</v>
      </c>
      <c r="B30" t="s">
        <v>31</v>
      </c>
      <c r="C30" t="s">
        <v>66</v>
      </c>
      <c r="D30" s="2">
        <v>44682</v>
      </c>
      <c r="E30">
        <v>38.313499999999998</v>
      </c>
      <c r="F30">
        <v>-117.05540000000001</v>
      </c>
      <c r="G30" t="s">
        <v>95</v>
      </c>
      <c r="H30">
        <v>1872966</v>
      </c>
      <c r="I30">
        <v>444702</v>
      </c>
      <c r="J30">
        <f>SUMIFS('r csv'!B:B,'r csv'!A:A,B30)</f>
        <v>3104614</v>
      </c>
      <c r="K30">
        <f t="shared" si="0"/>
        <v>0.60328465954221688</v>
      </c>
      <c r="L30">
        <f t="shared" si="1"/>
        <v>0.74652372243377119</v>
      </c>
    </row>
    <row r="31" spans="1:12" x14ac:dyDescent="0.3">
      <c r="A31">
        <v>33</v>
      </c>
      <c r="B31" t="s">
        <v>32</v>
      </c>
      <c r="C31" t="s">
        <v>66</v>
      </c>
      <c r="D31" s="2">
        <v>44682</v>
      </c>
      <c r="E31">
        <v>43.452500000000001</v>
      </c>
      <c r="F31">
        <v>-71.563900000000004</v>
      </c>
      <c r="G31" t="s">
        <v>96</v>
      </c>
      <c r="H31">
        <v>954993</v>
      </c>
      <c r="I31">
        <v>240951</v>
      </c>
      <c r="J31">
        <f>SUMIFS('r csv'!B:B,'r csv'!A:A,B31)</f>
        <v>1377529</v>
      </c>
      <c r="K31">
        <f t="shared" si="0"/>
        <v>0.69326525975133735</v>
      </c>
      <c r="L31">
        <f t="shared" si="1"/>
        <v>0.86818063358375763</v>
      </c>
    </row>
    <row r="32" spans="1:12" x14ac:dyDescent="0.3">
      <c r="A32">
        <v>34</v>
      </c>
      <c r="B32" t="s">
        <v>33</v>
      </c>
      <c r="C32" t="s">
        <v>66</v>
      </c>
      <c r="D32" s="2">
        <v>44682</v>
      </c>
      <c r="E32">
        <v>40.298900000000003</v>
      </c>
      <c r="F32">
        <v>-74.521000000000001</v>
      </c>
      <c r="G32" t="s">
        <v>97</v>
      </c>
      <c r="H32">
        <v>6862642</v>
      </c>
      <c r="I32">
        <v>1309709</v>
      </c>
      <c r="J32">
        <f>SUMIFS('r csv'!B:B,'r csv'!A:A,B32)</f>
        <v>9288994</v>
      </c>
      <c r="K32">
        <f t="shared" si="0"/>
        <v>0.73879281222487603</v>
      </c>
      <c r="L32">
        <f t="shared" si="1"/>
        <v>0.87978859712903246</v>
      </c>
    </row>
    <row r="33" spans="1:12" x14ac:dyDescent="0.3">
      <c r="A33">
        <v>35</v>
      </c>
      <c r="B33" t="s">
        <v>34</v>
      </c>
      <c r="C33" t="s">
        <v>66</v>
      </c>
      <c r="D33" s="2">
        <v>44682</v>
      </c>
      <c r="E33">
        <v>34.840499999999999</v>
      </c>
      <c r="F33">
        <v>-106.24850000000001</v>
      </c>
      <c r="G33" t="s">
        <v>98</v>
      </c>
      <c r="H33">
        <v>1490635</v>
      </c>
      <c r="I33">
        <v>347811</v>
      </c>
      <c r="J33">
        <f>SUMIFS('r csv'!B:B,'r csv'!A:A,B33)</f>
        <v>2117522</v>
      </c>
      <c r="K33">
        <f t="shared" si="0"/>
        <v>0.70395254453082423</v>
      </c>
      <c r="L33">
        <f t="shared" si="1"/>
        <v>0.86820632796259023</v>
      </c>
    </row>
    <row r="34" spans="1:12" x14ac:dyDescent="0.3">
      <c r="A34">
        <v>36</v>
      </c>
      <c r="B34" t="s">
        <v>35</v>
      </c>
      <c r="C34" t="s">
        <v>66</v>
      </c>
      <c r="D34" s="2">
        <v>44682</v>
      </c>
      <c r="E34">
        <v>42.165700000000001</v>
      </c>
      <c r="F34">
        <v>-74.948099999999997</v>
      </c>
      <c r="G34" t="s">
        <v>99</v>
      </c>
      <c r="H34">
        <v>14961860</v>
      </c>
      <c r="I34">
        <v>2579441</v>
      </c>
      <c r="J34">
        <f>SUMIFS('r csv'!B:B,'r csv'!A:A,B34)</f>
        <v>20201249</v>
      </c>
      <c r="K34">
        <f t="shared" si="0"/>
        <v>0.7406403435747958</v>
      </c>
      <c r="L34">
        <f t="shared" si="1"/>
        <v>0.86832754746996088</v>
      </c>
    </row>
    <row r="35" spans="1:12" x14ac:dyDescent="0.3">
      <c r="A35">
        <v>37</v>
      </c>
      <c r="B35" t="s">
        <v>36</v>
      </c>
      <c r="C35" t="s">
        <v>66</v>
      </c>
      <c r="D35" s="2">
        <v>44682</v>
      </c>
      <c r="E35">
        <v>35.630099999999999</v>
      </c>
      <c r="F35">
        <v>-79.806399999999996</v>
      </c>
      <c r="G35" t="s">
        <v>100</v>
      </c>
      <c r="H35">
        <v>6489215</v>
      </c>
      <c r="I35">
        <v>2420587</v>
      </c>
      <c r="J35">
        <f>SUMIFS('r csv'!B:B,'r csv'!A:A,B35)</f>
        <v>10439388</v>
      </c>
      <c r="K35">
        <f t="shared" si="0"/>
        <v>0.62160875714170216</v>
      </c>
      <c r="L35">
        <f t="shared" si="1"/>
        <v>0.85347934189245578</v>
      </c>
    </row>
    <row r="36" spans="1:12" x14ac:dyDescent="0.3">
      <c r="A36">
        <v>38</v>
      </c>
      <c r="B36" t="s">
        <v>37</v>
      </c>
      <c r="C36" t="s">
        <v>66</v>
      </c>
      <c r="D36" s="2">
        <v>44682</v>
      </c>
      <c r="E36">
        <v>47.5289</v>
      </c>
      <c r="F36">
        <v>-99.784000000000006</v>
      </c>
      <c r="G36" t="s">
        <v>101</v>
      </c>
      <c r="H36">
        <v>418443</v>
      </c>
      <c r="I36">
        <v>75919</v>
      </c>
      <c r="J36">
        <f>SUMIFS('r csv'!B:B,'r csv'!A:A,B36)</f>
        <v>779094</v>
      </c>
      <c r="K36">
        <f t="shared" si="0"/>
        <v>0.53708923441843992</v>
      </c>
      <c r="L36">
        <f t="shared" si="1"/>
        <v>0.63453447209194269</v>
      </c>
    </row>
    <row r="37" spans="1:12" x14ac:dyDescent="0.3">
      <c r="A37">
        <v>39</v>
      </c>
      <c r="B37" t="s">
        <v>38</v>
      </c>
      <c r="C37" t="s">
        <v>66</v>
      </c>
      <c r="D37" s="2">
        <v>44682</v>
      </c>
      <c r="E37">
        <v>40.388800000000003</v>
      </c>
      <c r="F37">
        <v>-82.764899999999997</v>
      </c>
      <c r="G37" t="s">
        <v>102</v>
      </c>
      <c r="H37">
        <v>6824574</v>
      </c>
      <c r="I37">
        <v>603116</v>
      </c>
      <c r="J37">
        <f>SUMIFS('r csv'!B:B,'r csv'!A:A,B37)</f>
        <v>11799448</v>
      </c>
      <c r="K37">
        <f t="shared" si="0"/>
        <v>0.57838078527063297</v>
      </c>
      <c r="L37">
        <f t="shared" si="1"/>
        <v>0.6294947017860496</v>
      </c>
    </row>
    <row r="38" spans="1:12" x14ac:dyDescent="0.3">
      <c r="A38">
        <v>40</v>
      </c>
      <c r="B38" t="s">
        <v>39</v>
      </c>
      <c r="C38" t="s">
        <v>66</v>
      </c>
      <c r="D38" s="2">
        <v>44682</v>
      </c>
      <c r="E38">
        <v>35.565300000000001</v>
      </c>
      <c r="F38">
        <v>-96.928899999999999</v>
      </c>
      <c r="G38" t="s">
        <v>103</v>
      </c>
      <c r="H38">
        <v>2264685</v>
      </c>
      <c r="I38">
        <v>548040</v>
      </c>
      <c r="J38">
        <f>SUMIFS('r csv'!B:B,'r csv'!A:A,B38)</f>
        <v>3959353</v>
      </c>
      <c r="K38">
        <f t="shared" si="0"/>
        <v>0.57198360439192975</v>
      </c>
      <c r="L38">
        <f t="shared" si="1"/>
        <v>0.71040015881382645</v>
      </c>
    </row>
    <row r="39" spans="1:12" x14ac:dyDescent="0.3">
      <c r="A39">
        <v>41</v>
      </c>
      <c r="B39" t="s">
        <v>40</v>
      </c>
      <c r="C39" t="s">
        <v>66</v>
      </c>
      <c r="D39" s="2">
        <v>44682</v>
      </c>
      <c r="E39">
        <v>44.572000000000003</v>
      </c>
      <c r="F39">
        <v>-122.07089999999999</v>
      </c>
      <c r="G39" t="s">
        <v>104</v>
      </c>
      <c r="H39">
        <v>2936965</v>
      </c>
      <c r="I39">
        <v>348009</v>
      </c>
      <c r="J39">
        <f>SUMIFS('r csv'!B:B,'r csv'!A:A,B39)</f>
        <v>4237256</v>
      </c>
      <c r="K39">
        <f t="shared" si="0"/>
        <v>0.69312899669031092</v>
      </c>
      <c r="L39">
        <f t="shared" si="1"/>
        <v>0.77525974356989524</v>
      </c>
    </row>
    <row r="40" spans="1:12" x14ac:dyDescent="0.3">
      <c r="A40">
        <v>42</v>
      </c>
      <c r="B40" t="s">
        <v>41</v>
      </c>
      <c r="C40" t="s">
        <v>66</v>
      </c>
      <c r="D40" s="2">
        <v>44682</v>
      </c>
      <c r="E40">
        <v>40.590800000000002</v>
      </c>
      <c r="F40">
        <v>-77.209800000000001</v>
      </c>
      <c r="G40" t="s">
        <v>105</v>
      </c>
      <c r="H40">
        <v>8759921</v>
      </c>
      <c r="I40">
        <v>2105056</v>
      </c>
      <c r="J40">
        <f>SUMIFS('r csv'!B:B,'r csv'!A:A,B40)</f>
        <v>13002700</v>
      </c>
      <c r="K40">
        <f t="shared" si="0"/>
        <v>0.67370015458327881</v>
      </c>
      <c r="L40">
        <f t="shared" si="1"/>
        <v>0.83559391510993875</v>
      </c>
    </row>
    <row r="41" spans="1:12" x14ac:dyDescent="0.3">
      <c r="A41">
        <v>72</v>
      </c>
      <c r="B41" t="s">
        <v>54</v>
      </c>
      <c r="C41" t="s">
        <v>66</v>
      </c>
      <c r="D41" s="2">
        <v>44682</v>
      </c>
      <c r="E41">
        <v>18.220800000000001</v>
      </c>
      <c r="F41">
        <v>-66.590100000000007</v>
      </c>
      <c r="G41" t="s">
        <v>106</v>
      </c>
      <c r="H41">
        <v>2678946</v>
      </c>
      <c r="I41">
        <v>381243</v>
      </c>
      <c r="J41">
        <f>SUMIFS('r csv'!B:B,'r csv'!A:A,B41)</f>
        <v>3285874</v>
      </c>
      <c r="K41">
        <f t="shared" si="0"/>
        <v>0.8152917610352679</v>
      </c>
      <c r="L41">
        <f t="shared" si="1"/>
        <v>0.9313165994800775</v>
      </c>
    </row>
    <row r="42" spans="1:12" x14ac:dyDescent="0.3">
      <c r="A42">
        <v>44</v>
      </c>
      <c r="B42" t="s">
        <v>42</v>
      </c>
      <c r="C42" t="s">
        <v>66</v>
      </c>
      <c r="D42" s="2">
        <v>44682</v>
      </c>
      <c r="E42">
        <v>41.680900000000001</v>
      </c>
      <c r="F42">
        <v>-71.511799999999994</v>
      </c>
      <c r="G42" t="s">
        <v>107</v>
      </c>
      <c r="H42">
        <v>873971</v>
      </c>
      <c r="I42">
        <v>169432</v>
      </c>
      <c r="J42">
        <f>SUMIFS('r csv'!B:B,'r csv'!A:A,B42)</f>
        <v>1097379</v>
      </c>
      <c r="K42">
        <f t="shared" si="0"/>
        <v>0.79641673478351604</v>
      </c>
      <c r="L42">
        <f t="shared" si="1"/>
        <v>0.95081371158004668</v>
      </c>
    </row>
    <row r="43" spans="1:12" x14ac:dyDescent="0.3">
      <c r="A43">
        <v>45</v>
      </c>
      <c r="B43" t="s">
        <v>43</v>
      </c>
      <c r="C43" t="s">
        <v>66</v>
      </c>
      <c r="D43" s="2">
        <v>44682</v>
      </c>
      <c r="E43">
        <v>33.856900000000003</v>
      </c>
      <c r="F43">
        <v>-80.944999999999993</v>
      </c>
      <c r="G43" t="s">
        <v>108</v>
      </c>
      <c r="H43">
        <v>2917027</v>
      </c>
      <c r="I43">
        <v>548716</v>
      </c>
      <c r="J43">
        <f>SUMIFS('r csv'!B:B,'r csv'!A:A,B43)</f>
        <v>5118425</v>
      </c>
      <c r="K43">
        <f t="shared" si="0"/>
        <v>0.56990714917186436</v>
      </c>
      <c r="L43">
        <f t="shared" si="1"/>
        <v>0.67711122073684771</v>
      </c>
    </row>
    <row r="44" spans="1:12" x14ac:dyDescent="0.3">
      <c r="A44">
        <v>46</v>
      </c>
      <c r="B44" t="s">
        <v>44</v>
      </c>
      <c r="C44" t="s">
        <v>66</v>
      </c>
      <c r="D44" s="2">
        <v>44682</v>
      </c>
      <c r="E44">
        <v>44.299799999999998</v>
      </c>
      <c r="F44">
        <v>-99.438800000000001</v>
      </c>
      <c r="G44" t="s">
        <v>109</v>
      </c>
      <c r="H44">
        <v>543439</v>
      </c>
      <c r="I44">
        <v>133324</v>
      </c>
      <c r="J44">
        <f>SUMIFS('r csv'!B:B,'r csv'!A:A,B44)</f>
        <v>886667</v>
      </c>
      <c r="K44">
        <f t="shared" si="0"/>
        <v>0.61290089740567766</v>
      </c>
      <c r="L44">
        <f t="shared" si="1"/>
        <v>0.76326625441118257</v>
      </c>
    </row>
    <row r="45" spans="1:12" x14ac:dyDescent="0.3">
      <c r="A45">
        <v>47</v>
      </c>
      <c r="B45" t="s">
        <v>45</v>
      </c>
      <c r="C45" t="s">
        <v>66</v>
      </c>
      <c r="D45" s="2">
        <v>44682</v>
      </c>
      <c r="E45">
        <v>35.747799999999998</v>
      </c>
      <c r="F45">
        <v>-86.692300000000003</v>
      </c>
      <c r="G45" t="s">
        <v>110</v>
      </c>
      <c r="H45">
        <v>3721667</v>
      </c>
      <c r="I45">
        <v>523422</v>
      </c>
      <c r="J45">
        <f>SUMIFS('r csv'!B:B,'r csv'!A:A,B45)</f>
        <v>6910840</v>
      </c>
      <c r="K45">
        <f t="shared" si="0"/>
        <v>0.53852599683974745</v>
      </c>
      <c r="L45">
        <f t="shared" si="1"/>
        <v>0.61426527021317234</v>
      </c>
    </row>
    <row r="46" spans="1:12" x14ac:dyDescent="0.3">
      <c r="A46">
        <v>48</v>
      </c>
      <c r="B46" t="s">
        <v>46</v>
      </c>
      <c r="C46" t="s">
        <v>66</v>
      </c>
      <c r="D46" s="2">
        <v>44682</v>
      </c>
      <c r="E46">
        <v>31.054500000000001</v>
      </c>
      <c r="F46">
        <v>-97.563500000000005</v>
      </c>
      <c r="G46" t="s">
        <v>111</v>
      </c>
      <c r="H46">
        <v>17813856</v>
      </c>
      <c r="I46">
        <v>3387959</v>
      </c>
      <c r="J46">
        <f>SUMIFS('r csv'!B:B,'r csv'!A:A,B46)</f>
        <v>29145505</v>
      </c>
      <c r="K46">
        <f t="shared" si="0"/>
        <v>0.61120423200764573</v>
      </c>
      <c r="L46">
        <f t="shared" si="1"/>
        <v>0.72744716552346578</v>
      </c>
    </row>
    <row r="47" spans="1:12" x14ac:dyDescent="0.3">
      <c r="A47">
        <v>49</v>
      </c>
      <c r="B47" t="s">
        <v>47</v>
      </c>
      <c r="C47" t="s">
        <v>66</v>
      </c>
      <c r="D47" s="2">
        <v>44682</v>
      </c>
      <c r="E47">
        <v>40.15</v>
      </c>
      <c r="F47">
        <v>-111.86239999999999</v>
      </c>
      <c r="G47" t="s">
        <v>112</v>
      </c>
      <c r="H47">
        <v>2060398</v>
      </c>
      <c r="I47">
        <v>250988</v>
      </c>
      <c r="J47">
        <f>SUMIFS('r csv'!B:B,'r csv'!A:A,B47)</f>
        <v>3271616</v>
      </c>
      <c r="K47">
        <f t="shared" si="0"/>
        <v>0.62977990081965607</v>
      </c>
      <c r="L47">
        <f t="shared" si="1"/>
        <v>0.70649672822238307</v>
      </c>
    </row>
    <row r="48" spans="1:12" x14ac:dyDescent="0.3">
      <c r="A48">
        <v>50</v>
      </c>
      <c r="B48" t="s">
        <v>48</v>
      </c>
      <c r="C48" t="s">
        <v>66</v>
      </c>
      <c r="D48" s="2">
        <v>44682</v>
      </c>
      <c r="E48">
        <v>44.045900000000003</v>
      </c>
      <c r="F48">
        <v>-72.710700000000003</v>
      </c>
      <c r="G48" t="s">
        <v>113</v>
      </c>
      <c r="H48">
        <v>506360</v>
      </c>
      <c r="I48">
        <v>76871</v>
      </c>
      <c r="J48">
        <f>SUMIFS('r csv'!B:B,'r csv'!A:A,B48)</f>
        <v>643077</v>
      </c>
      <c r="K48">
        <f t="shared" si="0"/>
        <v>0.78740181968877754</v>
      </c>
      <c r="L48">
        <f t="shared" si="1"/>
        <v>0.90693804940932421</v>
      </c>
    </row>
    <row r="49" spans="1:12" x14ac:dyDescent="0.3">
      <c r="A49">
        <v>51</v>
      </c>
      <c r="B49" t="s">
        <v>49</v>
      </c>
      <c r="C49" t="s">
        <v>66</v>
      </c>
      <c r="D49" s="2">
        <v>44682</v>
      </c>
      <c r="E49">
        <v>37.769300000000001</v>
      </c>
      <c r="F49">
        <v>-78.17</v>
      </c>
      <c r="G49" t="s">
        <v>114</v>
      </c>
      <c r="H49">
        <v>6289676</v>
      </c>
      <c r="I49">
        <v>1067091</v>
      </c>
      <c r="J49">
        <f>SUMIFS('r csv'!B:B,'r csv'!A:A,B49)</f>
        <v>8631393</v>
      </c>
      <c r="K49">
        <f t="shared" si="0"/>
        <v>0.72869767371269045</v>
      </c>
      <c r="L49">
        <f t="shared" si="1"/>
        <v>0.85232673335578624</v>
      </c>
    </row>
    <row r="50" spans="1:12" x14ac:dyDescent="0.3">
      <c r="A50">
        <v>53</v>
      </c>
      <c r="B50" t="s">
        <v>50</v>
      </c>
      <c r="C50" t="s">
        <v>66</v>
      </c>
      <c r="D50" s="2">
        <v>44682</v>
      </c>
      <c r="E50">
        <v>47.4009</v>
      </c>
      <c r="F50">
        <v>-121.4905</v>
      </c>
      <c r="G50" t="s">
        <v>115</v>
      </c>
      <c r="H50">
        <v>5525600</v>
      </c>
      <c r="I50">
        <v>5704570</v>
      </c>
      <c r="J50">
        <f>SUMIFS('r csv'!B:B,'r csv'!A:A,B50)</f>
        <v>7705281</v>
      </c>
      <c r="K50">
        <f t="shared" si="0"/>
        <v>0.71711855803831159</v>
      </c>
      <c r="L50">
        <f t="shared" si="1"/>
        <v>1.4574640431672772</v>
      </c>
    </row>
    <row r="51" spans="1:12" x14ac:dyDescent="0.3">
      <c r="A51">
        <v>54</v>
      </c>
      <c r="B51" t="s">
        <v>51</v>
      </c>
      <c r="C51" t="s">
        <v>66</v>
      </c>
      <c r="D51" s="2">
        <v>44682</v>
      </c>
      <c r="E51">
        <v>38.491199999999999</v>
      </c>
      <c r="F51">
        <v>-80.954499999999996</v>
      </c>
      <c r="G51" t="s">
        <v>116</v>
      </c>
      <c r="H51">
        <v>1031640</v>
      </c>
      <c r="I51">
        <v>132899</v>
      </c>
      <c r="J51">
        <f>SUMIFS('r csv'!B:B,'r csv'!A:A,B51)</f>
        <v>1793716</v>
      </c>
      <c r="K51">
        <f t="shared" si="0"/>
        <v>0.57514121522024664</v>
      </c>
      <c r="L51">
        <f t="shared" si="1"/>
        <v>0.64923265444473932</v>
      </c>
    </row>
    <row r="52" spans="1:12" x14ac:dyDescent="0.3">
      <c r="A52">
        <v>55</v>
      </c>
      <c r="B52" t="s">
        <v>52</v>
      </c>
      <c r="C52" t="s">
        <v>66</v>
      </c>
      <c r="D52" s="2">
        <v>44682</v>
      </c>
      <c r="E52">
        <v>44.268500000000003</v>
      </c>
      <c r="F52">
        <v>-89.616500000000002</v>
      </c>
      <c r="G52" t="s">
        <v>117</v>
      </c>
      <c r="H52">
        <v>3816761</v>
      </c>
      <c r="I52">
        <v>365293</v>
      </c>
      <c r="J52">
        <f>SUMIFS('r csv'!B:B,'r csv'!A:A,B52)</f>
        <v>5893718</v>
      </c>
      <c r="K52">
        <f t="shared" si="0"/>
        <v>0.64759817147681653</v>
      </c>
      <c r="L52">
        <f t="shared" si="1"/>
        <v>0.70957823228054007</v>
      </c>
    </row>
    <row r="53" spans="1:12" x14ac:dyDescent="0.3">
      <c r="A53">
        <v>56</v>
      </c>
      <c r="B53" t="s">
        <v>53</v>
      </c>
      <c r="C53" t="s">
        <v>66</v>
      </c>
      <c r="D53" s="2">
        <v>44682</v>
      </c>
      <c r="E53">
        <v>42.756</v>
      </c>
      <c r="F53">
        <v>-107.30249999999999</v>
      </c>
      <c r="G53" t="s">
        <v>118</v>
      </c>
      <c r="H53">
        <v>298511</v>
      </c>
      <c r="I53">
        <v>41870</v>
      </c>
      <c r="J53">
        <f>SUMIFS('r csv'!B:B,'r csv'!A:A,B53)</f>
        <v>576851</v>
      </c>
      <c r="K53">
        <f t="shared" si="0"/>
        <v>0.51748371763245626</v>
      </c>
      <c r="L53">
        <f t="shared" si="1"/>
        <v>0.5900674524270566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csv</vt:lpstr>
      <vt:lpstr>incomes</vt:lpstr>
      <vt:lpstr>vax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Union</dc:creator>
  <cp:lastModifiedBy>Jack Union</cp:lastModifiedBy>
  <dcterms:created xsi:type="dcterms:W3CDTF">2022-05-02T13:17:06Z</dcterms:created>
  <dcterms:modified xsi:type="dcterms:W3CDTF">2022-05-02T13:23:30Z</dcterms:modified>
</cp:coreProperties>
</file>