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nn\Desktop\FrontDev\1\pictures\"/>
    </mc:Choice>
  </mc:AlternateContent>
  <bookViews>
    <workbookView xWindow="0" yWindow="0" windowWidth="15345" windowHeight="2775" tabRatio="500" activeTab="1"/>
  </bookViews>
  <sheets>
    <sheet name="Obliczenia" sheetId="1" r:id="rId1"/>
    <sheet name="Wykres1a" sheetId="9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<sst xmlns="http://schemas.openxmlformats.org/spreadsheetml/2006/main" count="8" uniqueCount="8">
  <si>
    <t>U[V]</t>
  </si>
  <si>
    <t>I[A]</t>
  </si>
  <si>
    <t>Q[C]</t>
  </si>
  <si>
    <t>R[om]</t>
  </si>
  <si>
    <t>I0[A]</t>
  </si>
  <si>
    <t>t[s]</t>
  </si>
  <si>
    <t>lnI</t>
  </si>
  <si>
    <t>C (Q/U)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</si>
</sst>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ny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I = f(t)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Obliczenia!$E$1</c:f>
              <c:strCache>
                <c:ptCount val="1"/>
                <c:pt idx="0">
                  <c:v>I[A]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Obliczenia!$D$2:$D$15</c:f>
              <c:numCache>
                <c:formatCode>General</c:formatCode>
                <c:ptCount val="14"/>
                <c:pt idx="0">
                  <c:v>1.37</c:v>
                </c:pt>
                <c:pt idx="1">
                  <c:v>2.54</c:v>
                </c:pt>
                <c:pt idx="2">
                  <c:v>3.91</c:v>
                </c:pt>
                <c:pt idx="3">
                  <c:v>5.86</c:v>
                </c:pt>
                <c:pt idx="4">
                  <c:v>8.41</c:v>
                </c:pt>
                <c:pt idx="5">
                  <c:v>11.11</c:v>
                </c:pt>
                <c:pt idx="6">
                  <c:v>13.86</c:v>
                </c:pt>
                <c:pt idx="7">
                  <c:v>16.71</c:v>
                </c:pt>
                <c:pt idx="8">
                  <c:v>20.76</c:v>
                </c:pt>
                <c:pt idx="9">
                  <c:v>24.92</c:v>
                </c:pt>
                <c:pt idx="10">
                  <c:v>30.95</c:v>
                </c:pt>
                <c:pt idx="11">
                  <c:v>38.1</c:v>
                </c:pt>
                <c:pt idx="12">
                  <c:v>48.26</c:v>
                </c:pt>
                <c:pt idx="13">
                  <c:v>68.290000000000006</c:v>
                </c:pt>
              </c:numCache>
            </c:numRef>
          </c:xVal>
          <c:yVal>
            <c:numRef>
              <c:f>Obliczenia!$E$2:$E$15</c:f>
              <c:numCache>
                <c:formatCode>General</c:formatCode>
                <c:ptCount val="14"/>
                <c:pt idx="0">
                  <c:v>1.3999999999999999E-4</c:v>
                </c:pt>
                <c:pt idx="1">
                  <c:v>1.2999999999999999E-4</c:v>
                </c:pt>
                <c:pt idx="2">
                  <c:v>1.1999999999999999E-4</c:v>
                </c:pt>
                <c:pt idx="3">
                  <c:v>1.0999999999999999E-4</c:v>
                </c:pt>
                <c:pt idx="4">
                  <c:v>9.9999999999999991E-5</c:v>
                </c:pt>
                <c:pt idx="5">
                  <c:v>8.9999999999999992E-5</c:v>
                </c:pt>
                <c:pt idx="6">
                  <c:v>7.9999999999999993E-5</c:v>
                </c:pt>
                <c:pt idx="7">
                  <c:v>6.9999999999999994E-5</c:v>
                </c:pt>
                <c:pt idx="8">
                  <c:v>5.9999999999999995E-5</c:v>
                </c:pt>
                <c:pt idx="9">
                  <c:v>4.9999999999999996E-5</c:v>
                </c:pt>
                <c:pt idx="10">
                  <c:v>3.9999999999999996E-5</c:v>
                </c:pt>
                <c:pt idx="11">
                  <c:v>2.9999999999999997E-5</c:v>
                </c:pt>
                <c:pt idx="12">
                  <c:v>1.9999999999999998E-5</c:v>
                </c:pt>
                <c:pt idx="13">
                  <c:v>9.9999999999999991E-6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34576"/>
        <c:axId val="2047835120"/>
      </c:scatterChart>
      <c:valAx>
        <c:axId val="20478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7835120"/>
        <c:crosses val="autoZero"/>
        <c:crossBetween val="midCat"/>
      </c:valAx>
      <c:valAx>
        <c:axId val="20478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783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63500</xdr:colOff>
      <xdr:row>0</xdr:row>
      <xdr:rowOff>0</xdr:rowOff>
    </xdr:from>
    <xdr:ext cx="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Tekstowe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5871633" y="31750"/>
              <a:ext cx="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pl-PL" sz="1100" b="0">
                <a:ea typeface="Cambria Math" charset="0"/>
                <a:cs typeface="Cambria Math" charset="0"/>
              </a:endParaRPr>
            </a:p>
          </xdr:txBody>
        </xdr:sp>
      </mc:Choice>
      <mc:Fallback xmlns="">
        <xdr:sp macro="" textlink="">
          <xdr:nvSpPr>
            <xdr:cNvPr id="2" name="PoleTekstowe 1"/>
            <xdr:cNvSpPr txBox="1"/>
          </xdr:nvSpPr>
          <xdr:spPr>
            <a:xfrm>
              <a:off x="5842000" y="31750"/>
              <a:ext cx="7037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charset="0"/>
                  <a:ea typeface="Cambria Math" charset="0"/>
                  <a:cs typeface="Cambria Math" charset="0"/>
                </a:rPr>
                <a:t>𝜏±</a:t>
              </a:r>
              <a:r>
                <a:rPr lang="pl-PL" sz="1100" b="0" i="0">
                  <a:latin typeface="Cambria Math" charset="0"/>
                  <a:ea typeface="Cambria Math" charset="0"/>
                  <a:cs typeface="Cambria Math" charset="0"/>
                </a:rPr>
                <a:t>𝑢(𝜏)[𝑠]</a:t>
              </a:r>
              <a:endParaRPr lang="pl-PL" sz="1100" b="0">
                <a:ea typeface="Cambria Math" charset="0"/>
                <a:cs typeface="Cambria Math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186267</xdr:colOff>
      <xdr:row>1</xdr:row>
      <xdr:rowOff>0</xdr:rowOff>
    </xdr:from>
    <xdr:ext cx="431800" cy="194732"/>
    <xdr:sp macro="" textlink="">
      <xdr:nvSpPr>
        <xdr:cNvPr id="4" name="PoleTekstowe 3">
          <a:extLst>
            <a:ext uri="{FF2B5EF4-FFF2-40B4-BE49-F238E27FC236}">
              <a16:creationId xmlns:a16="http://schemas.microsoft.com/office/drawing/2014/main" xmlns:a14="http://schemas.microsoft.com/office/drawing/2010/main" xmlns:mc="http://schemas.openxmlformats.org/markup-compatibility/2006" xmlns="" id="{00000000-0008-0000-0200-000004000000}"/>
            </a:ext>
          </a:extLst>
        </xdr:cNvPr>
        <xdr:cNvSpPr txBox="1"/>
      </xdr:nvSpPr>
      <xdr:spPr>
        <a:xfrm>
          <a:off x="1845734" y="8466"/>
          <a:ext cx="431800" cy="1947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/>
          <a:endParaRPr lang="pl-PL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zoomScalePageLayoutView="150" workbookViewId="0">
      <selection activeCell="D1" sqref="D1:E15"/>
    </sheetView>
  </sheetViews>
  <sheetFormatPr defaultColWidth="11" defaultRowHeight="15.75" x14ac:dyDescent="0.25"/>
  <cols>
    <col min="1" max="1" width="5" style="2" customWidth="1"/>
    <col min="2" max="2" width="11.625" style="2" customWidth="1"/>
    <col min="3" max="5" width="11" style="2"/>
    <col min="6" max="10" width="10.875" style="2" hidden="1" customWidth="1"/>
    <col min="11" max="11" width="11" style="2"/>
    <col min="12" max="12" width="8.375" style="2" customWidth="1"/>
    <col min="13" max="16384" width="11" style="2"/>
  </cols>
  <sheetData>
    <row r="1" spans="1:13" ht="26.2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1"/>
      <c r="G1" s="1"/>
      <c r="H1" s="1"/>
      <c r="I1" s="1"/>
      <c r="J1" s="1"/>
      <c r="K1" s="1" t="s">
        <v>2</v>
      </c>
      <c r="L1" s="1" t="s">
        <v>6</v>
      </c>
      <c r="M1" s="2" t="s">
        <v>7</v>
      </c>
    </row>
    <row r="2" spans="1:13" x14ac:dyDescent="0.25">
      <c r="A2" s="2">
        <v>7.1</v>
      </c>
      <c r="B2" s="2">
        <v>46400</v>
      </c>
      <c r="C2" s="2">
        <f>POWER(10,-6)*150</f>
        <v>1.4999999999999999E-4</v>
      </c>
      <c r="D2" s="2">
        <v>1.37</v>
      </c>
      <c r="E2" s="2">
        <f>POWER(10, -6)*140</f>
        <v>1.3999999999999999E-4</v>
      </c>
      <c r="F2" s="3"/>
      <c r="K2" s="2">
        <f>E2*D2</f>
        <v>1.918E-4</v>
      </c>
      <c r="L2" s="2">
        <f>LN(E2)</f>
        <v>-8.8738681353549698</v>
      </c>
    </row>
    <row r="3" spans="1:13" x14ac:dyDescent="0.25">
      <c r="A3" s="2">
        <v>7.1</v>
      </c>
      <c r="B3" s="2">
        <v>46400</v>
      </c>
      <c r="C3" s="2">
        <f t="shared" ref="C3:C16" si="0">POWER(10,-6)*150</f>
        <v>1.4999999999999999E-4</v>
      </c>
      <c r="D3" s="2">
        <v>2.54</v>
      </c>
      <c r="E3" s="2">
        <f>POWER(10, -6)*130</f>
        <v>1.2999999999999999E-4</v>
      </c>
      <c r="F3" s="3"/>
      <c r="K3" s="2">
        <f t="shared" ref="K3:K16" si="1">E3*D3</f>
        <v>3.3019999999999995E-4</v>
      </c>
      <c r="L3" s="2">
        <f t="shared" ref="L3:L16" si="2">LN(E3)</f>
        <v>-8.9479761075086923</v>
      </c>
    </row>
    <row r="4" spans="1:13" x14ac:dyDescent="0.25">
      <c r="A4" s="2">
        <v>7.1</v>
      </c>
      <c r="B4" s="2">
        <v>46400</v>
      </c>
      <c r="C4" s="2">
        <f t="shared" si="0"/>
        <v>1.4999999999999999E-4</v>
      </c>
      <c r="D4" s="2">
        <v>3.91</v>
      </c>
      <c r="E4" s="2">
        <f>POWER(10, -6)*120</f>
        <v>1.1999999999999999E-4</v>
      </c>
      <c r="F4" s="3"/>
      <c r="K4" s="2">
        <f t="shared" si="1"/>
        <v>4.6919999999999997E-4</v>
      </c>
      <c r="L4" s="2">
        <f t="shared" si="2"/>
        <v>-9.0280188151822287</v>
      </c>
    </row>
    <row r="5" spans="1:13" x14ac:dyDescent="0.25">
      <c r="A5" s="2">
        <v>7.1</v>
      </c>
      <c r="B5" s="2">
        <v>46400</v>
      </c>
      <c r="C5" s="2">
        <f t="shared" si="0"/>
        <v>1.4999999999999999E-4</v>
      </c>
      <c r="D5" s="2">
        <v>5.86</v>
      </c>
      <c r="E5" s="2">
        <f>POWER(10, -6)*110</f>
        <v>1.0999999999999999E-4</v>
      </c>
      <c r="F5" s="3"/>
      <c r="K5" s="2">
        <f t="shared" si="1"/>
        <v>6.4459999999999995E-4</v>
      </c>
      <c r="L5" s="2">
        <f t="shared" si="2"/>
        <v>-9.1150301921718579</v>
      </c>
    </row>
    <row r="6" spans="1:13" x14ac:dyDescent="0.25">
      <c r="A6" s="2">
        <v>7.1</v>
      </c>
      <c r="B6" s="2">
        <v>46400</v>
      </c>
      <c r="C6" s="2">
        <f t="shared" si="0"/>
        <v>1.4999999999999999E-4</v>
      </c>
      <c r="D6" s="2">
        <v>8.41</v>
      </c>
      <c r="E6" s="2">
        <f>POWER(10, -6)*100</f>
        <v>9.9999999999999991E-5</v>
      </c>
      <c r="F6" s="3"/>
      <c r="K6" s="2">
        <f t="shared" si="1"/>
        <v>8.4099999999999995E-4</v>
      </c>
      <c r="L6" s="2">
        <f t="shared" si="2"/>
        <v>-9.2103403719761836</v>
      </c>
    </row>
    <row r="7" spans="1:13" x14ac:dyDescent="0.25">
      <c r="A7" s="2">
        <v>7.1</v>
      </c>
      <c r="B7" s="2">
        <v>46400</v>
      </c>
      <c r="C7" s="2">
        <f t="shared" si="0"/>
        <v>1.4999999999999999E-4</v>
      </c>
      <c r="D7" s="2">
        <v>11.11</v>
      </c>
      <c r="E7" s="2">
        <f>POWER(10, -6)*90</f>
        <v>8.9999999999999992E-5</v>
      </c>
      <c r="F7" s="3"/>
      <c r="K7" s="2">
        <f t="shared" si="1"/>
        <v>9.9989999999999996E-4</v>
      </c>
      <c r="L7" s="2">
        <f t="shared" si="2"/>
        <v>-9.3157008876340086</v>
      </c>
    </row>
    <row r="8" spans="1:13" x14ac:dyDescent="0.25">
      <c r="A8" s="2">
        <v>7.1</v>
      </c>
      <c r="B8" s="2">
        <v>46400</v>
      </c>
      <c r="C8" s="2">
        <f t="shared" si="0"/>
        <v>1.4999999999999999E-4</v>
      </c>
      <c r="D8" s="2">
        <v>13.86</v>
      </c>
      <c r="E8" s="2">
        <f>POWER(10, -6)*80</f>
        <v>7.9999999999999993E-5</v>
      </c>
      <c r="F8" s="3"/>
      <c r="K8" s="2">
        <f t="shared" si="1"/>
        <v>1.1087999999999998E-3</v>
      </c>
      <c r="L8" s="2">
        <f t="shared" si="2"/>
        <v>-9.4334839232903924</v>
      </c>
    </row>
    <row r="9" spans="1:13" x14ac:dyDescent="0.25">
      <c r="A9" s="2">
        <v>7.1</v>
      </c>
      <c r="B9" s="2">
        <v>46400</v>
      </c>
      <c r="C9" s="2">
        <f t="shared" si="0"/>
        <v>1.4999999999999999E-4</v>
      </c>
      <c r="D9" s="2">
        <v>16.71</v>
      </c>
      <c r="E9" s="2">
        <f>POWER(10, -6)*70</f>
        <v>6.9999999999999994E-5</v>
      </c>
      <c r="F9" s="3"/>
      <c r="K9" s="2">
        <f t="shared" si="1"/>
        <v>1.1696999999999999E-3</v>
      </c>
      <c r="L9" s="2">
        <f t="shared" si="2"/>
        <v>-9.5670153159149152</v>
      </c>
    </row>
    <row r="10" spans="1:13" x14ac:dyDescent="0.25">
      <c r="A10" s="2">
        <v>7.1</v>
      </c>
      <c r="B10" s="2">
        <v>46400</v>
      </c>
      <c r="C10" s="2">
        <f t="shared" si="0"/>
        <v>1.4999999999999999E-4</v>
      </c>
      <c r="D10" s="2">
        <v>20.76</v>
      </c>
      <c r="E10" s="2">
        <f>POWER(10, -6)*60</f>
        <v>5.9999999999999995E-5</v>
      </c>
      <c r="F10" s="3"/>
      <c r="K10" s="2">
        <f t="shared" si="1"/>
        <v>1.2455999999999999E-3</v>
      </c>
      <c r="L10" s="2">
        <f t="shared" si="2"/>
        <v>-9.7211659957421741</v>
      </c>
    </row>
    <row r="11" spans="1:13" x14ac:dyDescent="0.25">
      <c r="A11" s="2">
        <v>7.1</v>
      </c>
      <c r="B11" s="2">
        <v>46400</v>
      </c>
      <c r="C11" s="2">
        <f t="shared" si="0"/>
        <v>1.4999999999999999E-4</v>
      </c>
      <c r="D11" s="2">
        <v>24.92</v>
      </c>
      <c r="E11" s="2">
        <f>POWER(10, -6)*50</f>
        <v>4.9999999999999996E-5</v>
      </c>
      <c r="F11" s="3"/>
      <c r="K11" s="2">
        <f t="shared" si="1"/>
        <v>1.2459999999999999E-3</v>
      </c>
      <c r="L11" s="2">
        <f t="shared" si="2"/>
        <v>-9.903487552536129</v>
      </c>
    </row>
    <row r="12" spans="1:13" x14ac:dyDescent="0.25">
      <c r="A12" s="2">
        <v>7.1</v>
      </c>
      <c r="B12" s="2">
        <v>46400</v>
      </c>
      <c r="C12" s="2">
        <f t="shared" si="0"/>
        <v>1.4999999999999999E-4</v>
      </c>
      <c r="D12" s="2">
        <v>30.95</v>
      </c>
      <c r="E12" s="2">
        <f>POWER(10, -6)*40</f>
        <v>3.9999999999999996E-5</v>
      </c>
      <c r="F12" s="3"/>
      <c r="K12" s="2">
        <f t="shared" si="1"/>
        <v>1.238E-3</v>
      </c>
      <c r="L12" s="2">
        <f t="shared" si="2"/>
        <v>-10.126631103850338</v>
      </c>
    </row>
    <row r="13" spans="1:13" x14ac:dyDescent="0.25">
      <c r="A13" s="2">
        <v>7.1</v>
      </c>
      <c r="B13" s="2">
        <v>46400</v>
      </c>
      <c r="C13" s="2">
        <f t="shared" si="0"/>
        <v>1.4999999999999999E-4</v>
      </c>
      <c r="D13" s="2">
        <v>38.1</v>
      </c>
      <c r="E13" s="2">
        <f>POWER(10, -6)*30</f>
        <v>2.9999999999999997E-5</v>
      </c>
      <c r="F13" s="3"/>
      <c r="K13" s="2">
        <f t="shared" si="1"/>
        <v>1.1429999999999999E-3</v>
      </c>
      <c r="L13" s="2">
        <f t="shared" si="2"/>
        <v>-10.41431317630212</v>
      </c>
    </row>
    <row r="14" spans="1:13" x14ac:dyDescent="0.25">
      <c r="A14" s="2">
        <v>7.1</v>
      </c>
      <c r="B14" s="2">
        <v>46400</v>
      </c>
      <c r="C14" s="2">
        <f t="shared" si="0"/>
        <v>1.4999999999999999E-4</v>
      </c>
      <c r="D14" s="2">
        <v>48.26</v>
      </c>
      <c r="E14" s="2">
        <f>POWER(10, -6)*20</f>
        <v>1.9999999999999998E-5</v>
      </c>
      <c r="F14" s="3"/>
      <c r="K14" s="2">
        <f t="shared" si="1"/>
        <v>9.6519999999999983E-4</v>
      </c>
      <c r="L14" s="2">
        <f t="shared" si="2"/>
        <v>-10.819778284410283</v>
      </c>
    </row>
    <row r="15" spans="1:13" x14ac:dyDescent="0.25">
      <c r="A15" s="2">
        <v>7.1</v>
      </c>
      <c r="B15" s="2">
        <v>46400</v>
      </c>
      <c r="C15" s="2">
        <f t="shared" si="0"/>
        <v>1.4999999999999999E-4</v>
      </c>
      <c r="D15" s="2">
        <v>68.290000000000006</v>
      </c>
      <c r="E15" s="2">
        <f>POWER(10, -6)*10</f>
        <v>9.9999999999999991E-6</v>
      </c>
      <c r="K15" s="2">
        <f t="shared" si="1"/>
        <v>6.8289999999999996E-4</v>
      </c>
      <c r="L15" s="2">
        <f t="shared" si="2"/>
        <v>-11.512925464970229</v>
      </c>
    </row>
    <row r="16" spans="1:13" x14ac:dyDescent="0.25">
      <c r="A16" s="2">
        <v>7.1</v>
      </c>
      <c r="B16" s="2">
        <v>46400</v>
      </c>
      <c r="C16" s="2">
        <f t="shared" si="0"/>
        <v>1.4999999999999999E-4</v>
      </c>
      <c r="D16" s="2">
        <v>112.76</v>
      </c>
      <c r="E16" s="2">
        <f>POWER(10, -6)*0</f>
        <v>0</v>
      </c>
      <c r="K16" s="2">
        <f t="shared" si="1"/>
        <v>0</v>
      </c>
      <c r="L16" s="2" t="e">
        <f t="shared" si="2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Obliczenia</vt:lpstr>
      <vt:lpstr>Wykres1a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Użytkownik Microsoft Office</dc:creator>
  <cp:keywords/>
  <dc:description/>
  <cp:lastModifiedBy>Joanna Wytrzęś</cp:lastModifiedBy>
  <cp:revision/>
  <dcterms:created xsi:type="dcterms:W3CDTF">2016-11-06T14:25:33Z</dcterms:created>
  <dcterms:modified xsi:type="dcterms:W3CDTF">2018-10-19T19:22:58Z</dcterms:modified>
  <cp:category/>
  <cp:contentStatus/>
</cp:coreProperties>
</file>