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wnloads\"/>
    </mc:Choice>
  </mc:AlternateContent>
  <xr:revisionPtr revIDLastSave="0" documentId="13_ncr:1_{58D4FB1E-6A13-4CBD-90A2-7A571988A7F0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run2" sheetId="2" r:id="rId1"/>
    <sheet name="old_run" sheetId="1" r:id="rId2"/>
  </sheets>
  <calcPr calcId="191029"/>
</workbook>
</file>

<file path=xl/calcChain.xml><?xml version="1.0" encoding="utf-8"?>
<calcChain xmlns="http://schemas.openxmlformats.org/spreadsheetml/2006/main">
  <c r="J39" i="1" l="1"/>
  <c r="I39" i="1"/>
  <c r="H39" i="1"/>
  <c r="G39" i="1"/>
  <c r="F39" i="1"/>
  <c r="E39" i="1"/>
  <c r="J38" i="1"/>
  <c r="I38" i="1"/>
  <c r="H38" i="1"/>
  <c r="G38" i="1"/>
  <c r="F38" i="1"/>
  <c r="E38" i="1"/>
  <c r="J37" i="1"/>
  <c r="I37" i="1"/>
  <c r="H37" i="1"/>
  <c r="G37" i="1"/>
  <c r="F37" i="1"/>
  <c r="E37" i="1"/>
  <c r="J3" i="1"/>
  <c r="I3" i="1"/>
  <c r="H3" i="1"/>
  <c r="G3" i="1"/>
  <c r="F3" i="1"/>
  <c r="E3" i="1"/>
  <c r="J1" i="1"/>
  <c r="I1" i="1"/>
  <c r="H1" i="1"/>
  <c r="G1" i="1"/>
  <c r="F1" i="1"/>
  <c r="E1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<sst xmlns="http://schemas.openxmlformats.org/spreadsheetml/2006/main" count="296" uniqueCount="113">
  <si>
    <t>mean_fit_time</t>
  </si>
  <si>
    <t>std_fit_time</t>
  </si>
  <si>
    <t>mean_score_time</t>
  </si>
  <si>
    <t>std_score_time</t>
  </si>
  <si>
    <t>param_lgbm__learning_rate</t>
  </si>
  <si>
    <t>param_lgbm__max_depth</t>
  </si>
  <si>
    <t>param_lgbm__min_child_samples</t>
  </si>
  <si>
    <t>param_lgbm__n_estimators</t>
  </si>
  <si>
    <t>param_lgbm__num_leaves</t>
  </si>
  <si>
    <t>param_lgbm__reg_alpha</t>
  </si>
  <si>
    <t>params</t>
  </si>
  <si>
    <t>split0_test_roc_auc</t>
  </si>
  <si>
    <t>split1_test_roc_auc</t>
  </si>
  <si>
    <t>split2_test_roc_auc</t>
  </si>
  <si>
    <t>split3_test_roc_auc</t>
  </si>
  <si>
    <t>mean_test_roc_auc</t>
  </si>
  <si>
    <t>std_test_roc_auc</t>
  </si>
  <si>
    <t>rank_test_roc_auc</t>
  </si>
  <si>
    <t>split0_train_roc_auc</t>
  </si>
  <si>
    <t>split1_train_roc_auc</t>
  </si>
  <si>
    <t>split2_train_roc_auc</t>
  </si>
  <si>
    <t>split3_train_roc_auc</t>
  </si>
  <si>
    <t>mean_train_roc_auc</t>
  </si>
  <si>
    <t>std_train_roc_auc</t>
  </si>
  <si>
    <t>split0_test_accuracy</t>
  </si>
  <si>
    <t>split1_test_accuracy</t>
  </si>
  <si>
    <t>split2_test_accuracy</t>
  </si>
  <si>
    <t>split3_test_accuracy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</si>
  <si>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</si>
  <si>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</si>
  <si>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</si>
  <si>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</si>
  <si>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</si>
  <si>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</si>
  <si>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</si>
  <si>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mean_train_accuracy</t>
  </si>
  <si>
    <t>std_train_accuracy</t>
  </si>
  <si>
    <t>{'lgbm__learning_rate': 0.218511002351287, 'lgbm__max_depth': 7, 'lgbm__min_child_samples': 92, 'lgbm__n_estimators': 1005, 'lgbm__num_leaves': 676, 'lgbm__reg_alpha': 0.14675589081711304}</t>
  </si>
  <si>
    <t>{'lgbm__learning_rate': 0.0561692973843989, 'lgbm__max_depth': 7, 'lgbm__min_child_samples': 91, 'lgbm__n_estimators': 849, 'lgbm__num_leaves': 539, 'lgbm__reg_alpha': 0.39676747423066994}</t>
  </si>
  <si>
    <t>{'lgbm__learning_rate': 0.2794083670016785, 'lgbm__max_depth': 0, 'lgbm__min_child_samples': 38, 'lgbm__n_estimators': 568, 'lgbm__num_leaves': 283, 'lgbm__reg_alpha': 0.8781174363909454}</t>
  </si>
  <si>
    <t>{'lgbm__learning_rate': 0.023693796598963084, 'lgbm__max_depth': 13, 'lgbm__min_child_samples': 88, 'lgbm__n_estimators': 1101, 'lgbm__num_leaves': 534, 'lgbm__reg_alpha': 0.9391277894236257}</t>
  </si>
  <si>
    <t>{'lgbm__learning_rate': 0.39919461816826673, 'lgbm__max_depth': 4, 'lgbm__min_child_samples': 29, 'lgbm__n_estimators': 1131, 'lgbm__num_leaves': 350, 'lgbm__reg_alpha': 0.09280080864073792}</t>
  </si>
  <si>
    <t>{'lgbm__learning_rate': 0.2690762744709445, 'lgbm__max_depth': -5, 'lgbm__min_child_samples': 80, 'lgbm__n_estimators': 309, 'lgbm__num_leaves': 295, 'lgbm__reg_alpha': 0.8296033593941836}</t>
  </si>
  <si>
    <t>{'lgbm__learning_rate': 0.1465249871083737, 'lgbm__max_depth': 5, 'lgbm__min_child_samples': 92, 'lgbm__n_estimators': 642, 'lgbm__num_leaves': 102, 'lgbm__reg_alpha': 0.42110762500505217}</t>
  </si>
  <si>
    <t>{'lgbm__learning_rate': 0.488944765075251, 'lgbm__max_depth': -2, 'lgbm__min_child_samples': 88, 'lgbm__n_estimators': 892, 'lgbm__num_leaves': 528, 'lgbm__reg_alpha': 0.14212013547495694}</t>
  </si>
  <si>
    <t>{'lgbm__learning_rate': 0.4016572363474431, 'lgbm__max_depth': 11, 'lgbm__min_child_samples': 61, 'lgbm__n_estimators': 115, 'lgbm__num_leaves': 95, 'lgbm__reg_alpha': 0.7481656543798394}</t>
  </si>
  <si>
    <t>{'lgbm__learning_rate': 0.1502219960322026, 'lgbm__max_depth': 18, 'lgbm__min_child_samples': 27, 'lgbm__n_estimators': 1146, 'lgbm__num_leaves': 157, 'lgbm__reg_alpha': 0.28777533858634874}</t>
  </si>
  <si>
    <t>{'lgbm__learning_rate': 0.07501428605913883, 'lgbm__max_depth': 0, 'lgbm__min_child_samples': 77, 'lgbm__n_estimators': 695, 'lgbm__num_leaves': 197, 'lgbm__reg_alpha': 0.21162811600005904}</t>
  </si>
  <si>
    <t>{'lgbm__learning_rate': 0.14277332968611312, 'lgbm__max_depth': 18, 'lgbm__min_child_samples': 35, 'lgbm__n_estimators': 851, 'lgbm__num_leaves': 118, 'lgbm__reg_alpha': 0.5741176054920131}</t>
  </si>
  <si>
    <t>{'lgbm__learning_rate': 0.08336428745290507, 'lgbm__max_depth': 5, 'lgbm__min_child_samples': 82, 'lgbm__n_estimators': 1028, 'lgbm__num_leaves': 182, 'lgbm__reg_alpha': 0.4140559878195683}</t>
  </si>
  <si>
    <t>{'lgbm__learning_rate': 0.35720007886387256, 'lgbm__max_depth': -2, 'lgbm__min_child_samples': 20, 'lgbm__n_estimators': 561, 'lgbm__num_leaves': 595, 'lgbm__reg_alpha': 0.13996611919171442}</t>
  </si>
  <si>
    <t>{'lgbm__learning_rate': 0.40620179289800956, 'lgbm__max_depth': 16, 'lgbm__min_child_samples': 95, 'lgbm__n_estimators': 363, 'lgbm__num_leaves': 108, 'lgbm__reg_alpha': 0.13747470414623753}</t>
  </si>
  <si>
    <t>{'lgbm__learning_rate': 0.07963817362537927, 'lgbm__max_depth': 15, 'lgbm__min_child_samples': 50, 'lgbm__n_estimators': 971, 'lgbm__num_leaves': 600, 'lgbm__reg_alpha': 0.34776585974550656}</t>
  </si>
  <si>
    <t>{'lgbm__learning_rate': 0.3854060515680778, 'lgbm__max_depth': 8, 'lgbm__min_child_samples': 30, 'lgbm__n_estimators': 379, 'lgbm__num_leaves': 183, 'lgbm__reg_alpha': 0.34889834197784253}</t>
  </si>
  <si>
    <t>{'lgbm__learning_rate': 0.14496394588251305, 'lgbm__max_depth': 7, 'lgbm__min_child_samples': 85, 'lgbm__n_estimators': 706, 'lgbm__num_leaves': 603, 'lgbm__reg_alpha': 0.9648400471483856}</t>
  </si>
  <si>
    <t>{'lgbm__learning_rate': 0.34172074890922405, 'lgbm__max_depth': -4, 'lgbm__min_child_samples': 22, 'lgbm__n_estimators': 715, 'lgbm__num_leaves': 297, 'lgbm__reg_alpha': 0.3553103624164283}</t>
  </si>
  <si>
    <t>{'lgbm__learning_rate': 0.48091847437671126, 'lgbm__max_depth': 17, 'lgbm__min_child_samples': 90, 'lgbm__n_estimators': 806, 'lgbm__num_leaves': 358, 'lgbm__reg_alpha': 0.7715949980443677}</t>
  </si>
  <si>
    <t>{'lgbm__learning_rate': 0.1606802477049467, 'lgbm__max_depth': 0, 'lgbm__min_child_samples': 37, 'lgbm__n_estimators': 270, 'lgbm__num_leaves': 51, 'lgbm__reg_alpha': 0.5786339307357229}</t>
  </si>
  <si>
    <t>{'lgbm__learning_rate': 0.014503998480521465, 'lgbm__max_depth': 8, 'lgbm__min_child_samples': 73, 'lgbm__n_estimators': 1134, 'lgbm__num_leaves': 127, 'lgbm__reg_alpha': 0.269001051257828}</t>
  </si>
  <si>
    <t>{'lgbm__learning_rate': 0.425846294503275, 'lgbm__max_depth': 16, 'lgbm__min_child_samples': 45, 'lgbm__n_estimators': 1010, 'lgbm__num_leaves': 172, 'lgbm__reg_alpha': 0.6968181614899002}</t>
  </si>
  <si>
    <t>{'lgbm__learning_rate': 0.043000086361031246, 'lgbm__max_depth': 8, 'lgbm__min_child_samples': 76, 'lgbm__n_estimators': 1011, 'lgbm__num_leaves': 567, 'lgbm__reg_alpha': 0.049304244753157755}</t>
  </si>
  <si>
    <t>{'lgbm__learning_rate': 0.269430937931951, 'lgbm__max_depth': 16, 'lgbm__min_child_samples': 89, 'lgbm__n_estimators': 520, 'lgbm__num_leaves': 52, 'lgbm__reg_alpha': 0.5098102781639328}</t>
  </si>
  <si>
    <t>{'lgbm__learning_rate': 0.06106761626909651, 'lgbm__max_depth': 12, 'lgbm__min_child_samples': 67, 'lgbm__n_estimators': 756, 'lgbm__num_leaves': 265, 'lgbm__reg_alpha': 0.0915564416778033}</t>
  </si>
  <si>
    <t>{'lgbm__learning_rate': 0.2950333302080473, 'lgbm__max_depth': 9, 'lgbm__min_child_samples': 66, 'lgbm__n_estimators': 484, 'lgbm__num_leaves': 444, 'lgbm__reg_alpha': 0.8129949703859737}</t>
  </si>
  <si>
    <t>{'lgbm__learning_rate': 0.15488000136976787, 'lgbm__max_depth': -4, 'lgbm__min_child_samples': 22, 'lgbm__n_estimators': 1172, 'lgbm__num_leaves': 319, 'lgbm__reg_alpha': 0.42781263259232216}</t>
  </si>
  <si>
    <t>{'lgbm__learning_rate': 0.22419120258262465, 'lgbm__max_depth': 5, 'lgbm__min_child_samples': 28, 'lgbm__n_estimators': 209, 'lgbm__num_leaves': 642, 'lgbm__reg_alpha': 0.1074941291060929}</t>
  </si>
  <si>
    <t>{'lgbm__learning_rate': 0.12285466930392734, 'lgbm__max_depth': 13, 'lgbm__min_child_samples': 99, 'lgbm__n_estimators': 932, 'lgbm__num_leaves': 651, 'lgbm__reg_alpha': 0.1297696089146605}</t>
  </si>
  <si>
    <t>Pipeline1</t>
  </si>
  <si>
    <t>Accuracy Korr</t>
  </si>
  <si>
    <t>AUC Korr</t>
  </si>
  <si>
    <t>Time Korr</t>
  </si>
  <si>
    <t>{'lgbm__learning_rate': 0.06822785586307918, 'lgbm__max_depth': 6, 'lgbm__min_child_samples': 90, 'lgbm__n_estimators': 401, 'lgbm__num_leaves': 99}</t>
  </si>
  <si>
    <t>{'lgbm__learning_rate': 0.08180499633648478, 'lgbm__max_depth': -2, 'lgbm__min_child_samples': 73, 'lgbm__n_estimators': 454, 'lgbm__num_leaves': 66}</t>
  </si>
  <si>
    <t>{'lgbm__learning_rate': 0.005669572050695326, 'lgbm__max_depth': -2, 'lgbm__min_child_samples': 98, 'lgbm__n_estimators': 421, 'lgbm__num_leaves': 90}</t>
  </si>
  <si>
    <t>{'lgbm__learning_rate': 0.07797930281899398, 'lgbm__max_depth': 1, 'lgbm__min_child_samples': 73, 'lgbm__n_estimators': 330, 'lgbm__num_leaves': 171}</t>
  </si>
  <si>
    <t>{'lgbm__learning_rate': 0.03467723072241872, 'lgbm__max_depth': 1, 'lgbm__min_child_samples': 89, 'lgbm__n_estimators': 279, 'lgbm__num_leaves': 78}</t>
  </si>
  <si>
    <t>{'lgbm__learning_rate': 0.010361309329775258, 'lgbm__max_depth': 2, 'lgbm__min_child_samples': 96, 'lgbm__n_estimators': 428, 'lgbm__num_leaves': 93}</t>
  </si>
  <si>
    <t>{'lgbm__learning_rate': 0.030226911595916162, 'lgbm__max_depth': -3, 'lgbm__min_child_samples': 71, 'lgbm__n_estimators': 439, 'lgbm__num_leaves': 130}</t>
  </si>
  <si>
    <t>{'lgbm__learning_rate': 0.04197553539636337, 'lgbm__max_depth': 7, 'lgbm__min_child_samples': 55, 'lgbm__n_estimators': 340, 'lgbm__num_leaves': 127}</t>
  </si>
  <si>
    <t>{'lgbm__learning_rate': 0.029880160409220303, 'lgbm__max_depth': 8, 'lgbm__min_child_samples': 51, 'lgbm__n_estimators': 531, 'lgbm__num_leaves': 145}</t>
  </si>
  <si>
    <t>{'lgbm__learning_rate': 0.008761383660001487, 'lgbm__max_depth': -2, 'lgbm__min_child_samples': 91, 'lgbm__n_estimators': 323, 'lgbm__num_leaves': 192}</t>
  </si>
  <si>
    <t>{'lgbm__learning_rate': 0.007926447564538142, 'lgbm__max_depth': 9, 'lgbm__min_child_samples': 85, 'lgbm__n_estimators': 288, 'lgbm__num_leaves': 145}</t>
  </si>
  <si>
    <t>{'lgbm__learning_rate': 0.03220897936952004, 'lgbm__max_depth': 8, 'lgbm__min_child_samples': 50, 'lgbm__n_estimators': 351, 'lgbm__num_leaves': 42}</t>
  </si>
  <si>
    <t>{'lgbm__learning_rate': 0.08106581636464107, 'lgbm__max_depth': -3, 'lgbm__min_child_samples': 88, 'lgbm__n_estimators': 581, 'lgbm__num_leaves': 90}</t>
  </si>
  <si>
    <t>{'lgbm__learning_rate': 0.047623813470984225, 'lgbm__max_depth': -1, 'lgbm__min_child_samples': 90, 'lgbm__n_estimators': 483, 'lgbm__num_leaves': 153}</t>
  </si>
  <si>
    <t>{'lgbm__learning_rate': 0.06317125445882107, 'lgbm__max_depth': 2, 'lgbm__min_child_samples': 79, 'lgbm__n_estimators': 349, 'lgbm__num_leaves': 136}</t>
  </si>
  <si>
    <t>{'lgbm__learning_rate': 0.08985617542080104, 'lgbm__max_depth': -2, 'lgbm__min_child_samples': 95, 'lgbm__n_estimators': 549, 'lgbm__num_leaves': 62}</t>
  </si>
  <si>
    <t>{'lgbm__learning_rate': 0.018442025303130362, 'lgbm__max_depth': 8, 'lgbm__min_child_samples': 94, 'lgbm__n_estimators': 556, 'lgbm__num_leaves': 72}</t>
  </si>
  <si>
    <t>{'lgbm__learning_rate': 0.02885453422103175, 'lgbm__max_depth': 8, 'lgbm__min_child_samples': 77, 'lgbm__n_estimators': 429, 'lgbm__num_leaves': 54}</t>
  </si>
  <si>
    <t>{'lgbm__learning_rate': 0.021538671086664508, 'lgbm__max_depth': 2, 'lgbm__min_child_samples': 82, 'lgbm__n_estimators': 587, 'lgbm__num_leaves': 166}</t>
  </si>
  <si>
    <t>{'lgbm__learning_rate': 0.03139332037836162, 'lgbm__max_depth': 8, 'lgbm__min_child_samples': 91, 'lgbm__n_estimators': 525, 'lgbm__num_leaves': 198}</t>
  </si>
  <si>
    <t>{'lgbm__learning_rate': 0.07685975625559274, 'lgbm__max_depth': 5, 'lgbm__min_child_samples': 98, 'lgbm__n_estimators': 534, 'lgbm__num_leaves': 65}</t>
  </si>
  <si>
    <t>{'lgbm__learning_rate': 0.07156184686255299, 'lgbm__max_depth': -3, 'lgbm__min_child_samples': 90, 'lgbm__n_estimators': 483, 'lgbm__num_leaves': 95}</t>
  </si>
  <si>
    <t>{'lgbm__learning_rate': 0.004266133482097422, 'lgbm__max_depth': 7, 'lgbm__min_child_samples': 82, 'lgbm__n_estimators': 576, 'lgbm__num_leaves': 176}</t>
  </si>
  <si>
    <t>{'lgbm__learning_rate': 0.04363153129847165, 'lgbm__max_depth': 4, 'lgbm__min_child_samples': 75, 'lgbm__n_estimators': 570, 'lgbm__num_leaves': 169}</t>
  </si>
  <si>
    <t>{'lgbm__learning_rate': 0.04064314766640962, 'lgbm__max_depth': 4, 'lgbm__min_child_samples': 72, 'lgbm__n_estimators': 338, 'lgbm__num_leaves': 139}</t>
  </si>
  <si>
    <t>{'lgbm__learning_rate': 0.05498062156658356, 'lgbm__max_depth': -1, 'lgbm__min_child_samples': 88, 'lgbm__n_estimators': 448, 'lgbm__num_leaves': 177}</t>
  </si>
  <si>
    <t>{'lgbm__learning_rate': 0.030230751361551147, 'lgbm__max_depth': -1, 'lgbm__min_child_samples': 89, 'lgbm__n_estimators': 426, 'lgbm__num_leaves': 162}</t>
  </si>
  <si>
    <t>{'lgbm__learning_rate': 0.059912934536355836, 'lgbm__max_depth': 7, 'lgbm__min_child_samples': 84, 'lgbm__n_estimators': 418, 'lgbm__num_leaves': 192}</t>
  </si>
  <si>
    <t>{'lgbm__learning_rate': 0.06581588203970642, 'lgbm__max_depth': 3, 'lgbm__min_child_samples': 65, 'lgbm__n_estimators': 327, 'lgbm__num_leaves': 98}</t>
  </si>
  <si>
    <t>{'lgbm__learning_rate': 0.0266292630148277, 'lgbm__max_depth': 9, 'lgbm__min_child_samples': 56, 'lgbm__n_estimators': 527, 'lgbm__num_leaves': 83}</t>
  </si>
  <si>
    <t>{'lgbm__learning_rate': 0.0424941284161412, 'lgbm__max_depth': 6, 'lgbm__min_child_samples': 84, 'lgbm__n_estimators': 335, 'lgbm__num_leaves': 154}</t>
  </si>
  <si>
    <t>{'lgbm__learning_rate': 0.08168766138390322, 'lgbm__max_depth': 2, 'lgbm__min_child_samples': 80, 'lgbm__n_estimators': 393, 'lgbm__num_leaves': 52}</t>
  </si>
  <si>
    <t>{'lgbm__learning_rate': 0.03417034837206397, 'lgbm__max_depth': 4, 'lgbm__min_child_samples': 50, 'lgbm__n_estimators': 270, 'lgbm__num_leaves': 182}</t>
  </si>
  <si>
    <t>{'lgbm__learning_rate': 0.008548100214480913, 'lgbm__max_depth': 3, 'lgbm__min_child_samples': 77, 'lgbm__n_estimators': 588, 'lgbm__num_leaves': 145}</t>
  </si>
  <si>
    <t>{'lgbm__learning_rate': 0.05565296745349411, 'lgbm__max_depth': -3, 'lgbm__min_child_samples': 51, 'lgbm__n_estimators': 351, 'lgbm__num_leaves': 111}</t>
  </si>
  <si>
    <t>{'lgbm__learning_rate': 0.05264365326761174, 'lgbm__max_depth': 0, 'lgbm__min_child_samples': 80, 'lgbm__n_estimators': 539, 'lgbm__num_leaves': 192}</t>
  </si>
  <si>
    <t>{'lgbm__learning_rate': 0.020360982067240286, 'lgbm__max_depth': 2, 'lgbm__min_child_samples': 79, 'lgbm__n_estimators': 530, 'lgbm__num_leaves': 47}</t>
  </si>
  <si>
    <t>{'lgbm__learning_rate': 0.05943504190503517, 'lgbm__max_depth': 4, 'lgbm__min_child_samples': 50, 'lgbm__n_estimators': 527, 'lgbm__num_leaves': 182}</t>
  </si>
  <si>
    <t>{'lgbm__learning_rate': 0.09938343789941735, 'lgbm__max_depth': -3, 'lgbm__min_child_samples': 91, 'lgbm__n_estimators': 353, 'lgbm__num_leaves': 183}</t>
  </si>
  <si>
    <t>{'lgbm__learning_rate': 0.0976070536896846, 'lgbm__max_depth': 7, 'lgbm__min_child_samples': 59, 'lgbm__n_estimators': 438, 'lgbm__num_leaves': 96}</t>
  </si>
  <si>
    <t>Pipeline 2</t>
  </si>
  <si>
    <t>Pipeline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</si>
</sst>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16">
    <dxf>
      <numFmt numFmtId="14" formatCode="0.00%"/>
    </dxf>
    <dxf>
      <numFmt numFmtId="15" formatCode="0.00E+00"/>
    </dxf>
    <dxf>
      <numFmt numFmtId="14" formatCode="0.00%"/>
    </dxf>
    <dxf>
      <numFmt numFmtId="166" formatCode="0.000"/>
    </dxf>
    <dxf>
      <numFmt numFmtId="14" formatCode="0.00%"/>
    </dxf>
    <dxf>
      <numFmt numFmtId="15" formatCode="0.00E+00"/>
    </dxf>
    <dxf>
      <numFmt numFmtId="14" formatCode="0.00%"/>
    </dxf>
    <dxf>
      <numFmt numFmtId="166" formatCode="0.000"/>
    </dxf>
    <dxf>
      <numFmt numFmtId="14" formatCode="0.00%"/>
    </dxf>
    <dxf>
      <numFmt numFmtId="15" formatCode="0.00E+00"/>
    </dxf>
    <dxf>
      <numFmt numFmtId="14" formatCode="0.00%"/>
    </dxf>
    <dxf>
      <numFmt numFmtId="165" formatCode="0.00000"/>
    </dxf>
    <dxf>
      <numFmt numFmtId="14" formatCode="0.00%"/>
    </dxf>
    <dxf>
      <numFmt numFmtId="15" formatCode="0.00E+00"/>
    </dxf>
    <dxf>
      <numFmt numFmtId="14" formatCode="0.00%"/>
    </dxf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522F06-6627-41DE-A23C-831B0BBF8705}" name="Tabelle14" displayName="Tabelle14" ref="A2:AJ42" totalsRowShown="0">
  <autoFilter ref="A2:AJ42" xr:uid="{09E219A4-FC41-4FF3-B62C-216E14593AE1}"/>
  <sortState ref="A3:AJ42">
    <sortCondition descending="1" ref="O2:O42"/>
  </sortState>
  <tableColumns count="36">
    <tableColumn id="1" xr3:uid="{DC025CF3-B0BF-42B2-A690-22B12A193AB0}" name="mean_fit_time"/>
    <tableColumn id="2" xr3:uid="{FBF019C8-DDAA-4FDD-ACB9-CF6C2680BE55}" name="std_fit_time"/>
    <tableColumn id="3" xr3:uid="{5E0DF523-5206-4A93-865B-B4EC59EBD25E}" name="mean_score_time"/>
    <tableColumn id="4" xr3:uid="{A0C33595-2A4B-4E99-B7F5-6BFB52469BC9}" name="std_score_time"/>
    <tableColumn id="5" xr3:uid="{83464C5D-610B-4248-A2CA-E5BAFFE98B1F}" name="param_lgbm__learning_rate" dataDxfId="7"/>
    <tableColumn id="6" xr3:uid="{FDD0E8AC-8E55-462A-ADF8-A9C46885A58E}" name="param_lgbm__max_depth"/>
    <tableColumn id="7" xr3:uid="{BC2D4D7D-09FD-4807-B045-E4CB0852BF45}" name="param_lgbm__min_child_samples"/>
    <tableColumn id="8" xr3:uid="{7F0B9BBB-E3E0-4BC5-B853-5EEB45AFBD83}" name="param_lgbm__n_estimators"/>
    <tableColumn id="9" xr3:uid="{DC8DFA60-219F-4D6E-A655-21FFE64D8D6F}" name="param_lgbm__num_leaves"/>
    <tableColumn id="11" xr3:uid="{FE3FFD2E-5503-4E4A-89A8-BA98EBDDEE3E}" name="params"/>
    <tableColumn id="12" xr3:uid="{60AEAEDD-D439-41EE-B882-5D29ADE63002}" name="split0_test_roc_auc"/>
    <tableColumn id="13" xr3:uid="{DA6D94CB-135F-4254-AC9A-5457FDF9F5C9}" name="split1_test_roc_auc"/>
    <tableColumn id="14" xr3:uid="{717BB565-376F-455C-A2D6-A6C1234CA8C4}" name="split2_test_roc_auc"/>
    <tableColumn id="15" xr3:uid="{746900F4-BB9D-4B92-AFE1-680947B67D64}" name="split3_test_roc_auc"/>
    <tableColumn id="16" xr3:uid="{C2CEF487-6E88-4B11-83C9-236E8210B4CD}" name="mean_test_roc_auc" dataDxfId="6" dataCellStyle="Prozent"/>
    <tableColumn id="17" xr3:uid="{DC84F314-8DDD-4351-ACD8-385B71670B91}" name="std_test_roc_auc"/>
    <tableColumn id="18" xr3:uid="{E4FDB0CE-9B7C-4571-A9F8-D6272C1C51EE}" name="rank_test_roc_auc"/>
    <tableColumn id="19" xr3:uid="{4FC4428E-1131-40B3-A73C-B60D2F157E48}" name="split0_train_roc_auc"/>
    <tableColumn id="20" xr3:uid="{F46113DF-84F3-4882-92E1-2043E2CABD81}" name="split1_train_roc_auc"/>
    <tableColumn id="21" xr3:uid="{82322553-2F87-4606-BD67-7AA559FE20E0}" name="split2_train_roc_auc"/>
    <tableColumn id="22" xr3:uid="{CF53EC12-6F69-4CCA-8CD7-55553F45468B}" name="split3_train_roc_auc"/>
    <tableColumn id="23" xr3:uid="{52B807C8-DA5D-42CD-843F-213808F0FC4F}" name="mean_train_roc_auc"/>
    <tableColumn id="24" xr3:uid="{30ED9287-A043-4B75-A51D-A98466E313A6}" name="std_train_roc_auc" dataDxfId="5"/>
    <tableColumn id="25" xr3:uid="{438D092C-C44C-4B30-9E9E-9943D3430F66}" name="split0_test_accuracy"/>
    <tableColumn id="26" xr3:uid="{9532A251-FE95-4BA7-A18A-3B744E65121E}" name="split1_test_accuracy"/>
    <tableColumn id="27" xr3:uid="{270B5C5A-056D-473E-BD71-5A9A094D4E7F}" name="split2_test_accuracy"/>
    <tableColumn id="28" xr3:uid="{4DC22744-D61B-45C9-BD00-B1771791AFAC}" name="split3_test_accuracy"/>
    <tableColumn id="29" xr3:uid="{43831329-6E6D-4B45-A280-8204048E7BD6}" name="mean_test_accuracy" dataDxfId="4" dataCellStyle="Prozent"/>
    <tableColumn id="30" xr3:uid="{B09F6762-E761-43E1-9A46-AEDBDF44F4F9}" name="std_test_accuracy"/>
    <tableColumn id="31" xr3:uid="{1B3F1DE6-F920-449C-8C1C-D593AAA2890E}" name="rank_test_accuracy"/>
    <tableColumn id="32" xr3:uid="{B6E2813B-DC10-4877-9732-C48FC1667C72}" name="split0_train_accuracy"/>
    <tableColumn id="33" xr3:uid="{C123F704-2022-4997-802E-F6C597C9DC3A}" name="split1_train_accuracy"/>
    <tableColumn id="34" xr3:uid="{9AB5FB19-F6DA-4D74-B3DB-F98241C9B9E3}" name="split2_train_accuracy"/>
    <tableColumn id="35" xr3:uid="{F93CA326-737F-4654-A083-12969A1F549D}" name="split3_train_accuracy"/>
    <tableColumn id="36" xr3:uid="{54709A36-F646-4322-9F1A-A4E3F2719169}" name="mean_train_accuracy"/>
    <tableColumn id="37" xr3:uid="{E6128CE1-CC7C-4C73-82C7-EC5E52061128}" name="std_train_accura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9929A3-28CA-4A4E-AEBB-BFE26634AEC0}" name="Tabelle145" displayName="Tabelle145" ref="A45:AJ85" totalsRowShown="0">
  <autoFilter ref="A45:AJ85" xr:uid="{3D74610E-E048-4BA4-BBF7-5B230DDBD869}"/>
  <sortState ref="A46:AJ85">
    <sortCondition descending="1" ref="O45:O85"/>
  </sortState>
  <tableColumns count="36">
    <tableColumn id="1" xr3:uid="{C0BE3FA4-BCD5-4726-997D-37D9E5ABD3ED}" name="mean_fit_time"/>
    <tableColumn id="2" xr3:uid="{BE3B3B0E-5E2C-46DF-A13E-4DC9E8D45013}" name="std_fit_time"/>
    <tableColumn id="3" xr3:uid="{AEB8ABF0-8E94-40A3-B669-0CC2505A3BB4}" name="mean_score_time"/>
    <tableColumn id="4" xr3:uid="{1CAD89DF-46BE-44EC-87B0-F30296361F3F}" name="std_score_time"/>
    <tableColumn id="5" xr3:uid="{04277E36-2899-4294-9560-08A8C35C9848}" name="param_lgbm__learning_rate" dataDxfId="3"/>
    <tableColumn id="6" xr3:uid="{0AF5B147-C1B5-4D82-861B-C1C3B86E4873}" name="param_lgbm__max_depth"/>
    <tableColumn id="7" xr3:uid="{2B508AE9-D501-47F0-948C-956557C96BD6}" name="param_lgbm__min_child_samples"/>
    <tableColumn id="8" xr3:uid="{A035379C-DF9E-4225-AFC3-5F7ACAA64B8F}" name="param_lgbm__n_estimators"/>
    <tableColumn id="9" xr3:uid="{0E3EE8F9-9C20-4D9D-96AB-0E724B0FF49B}" name="param_lgbm__num_leaves"/>
    <tableColumn id="11" xr3:uid="{B5D036BC-536C-4996-9E30-D244FD080ABA}" name="params"/>
    <tableColumn id="12" xr3:uid="{E5E6DA01-71F6-4D6C-B576-A69D1651DEA7}" name="split0_test_roc_auc"/>
    <tableColumn id="13" xr3:uid="{3E8EE6D4-6A5E-46C3-AE03-6FDD6ABF9D54}" name="split1_test_roc_auc"/>
    <tableColumn id="14" xr3:uid="{ACFEFD3C-A44B-44BC-84A6-2B1BD97732B5}" name="split2_test_roc_auc"/>
    <tableColumn id="15" xr3:uid="{B94BE0C1-D116-4AD3-9E6E-948044F94484}" name="split3_test_roc_auc"/>
    <tableColumn id="16" xr3:uid="{9DC4A2D2-C268-42F1-9323-41C5AB4D5243}" name="mean_test_roc_auc" dataDxfId="2" dataCellStyle="Prozent"/>
    <tableColumn id="17" xr3:uid="{B6A3EF06-E216-459F-AF7E-3B69D48A7A28}" name="std_test_roc_auc"/>
    <tableColumn id="18" xr3:uid="{DB786972-7CB4-4F07-9900-03C2DE5FCABF}" name="rank_test_roc_auc"/>
    <tableColumn id="19" xr3:uid="{DFFD5DD9-DBBE-4284-B54A-9E82D6EEA241}" name="split0_train_roc_auc"/>
    <tableColumn id="20" xr3:uid="{846C70DF-4EBC-45E7-8177-632B20714E8A}" name="split1_train_roc_auc"/>
    <tableColumn id="21" xr3:uid="{0D00980A-C9BB-4A45-ACA6-33FE866941E7}" name="split2_train_roc_auc"/>
    <tableColumn id="22" xr3:uid="{927E7F9C-6CDF-46F0-8C12-54674D645E78}" name="split3_train_roc_auc"/>
    <tableColumn id="23" xr3:uid="{29A7D928-D994-4419-B6FA-6C6A7567603B}" name="mean_train_roc_auc"/>
    <tableColumn id="24" xr3:uid="{22D9D6E4-33B2-4860-A810-FFC3499C1B30}" name="std_train_roc_auc" dataDxfId="1"/>
    <tableColumn id="25" xr3:uid="{1D18F0CD-B89B-4093-B152-F1F23C2DE255}" name="split0_test_accuracy"/>
    <tableColumn id="26" xr3:uid="{98291997-62A2-431B-B6C3-34F558039287}" name="split1_test_accuracy"/>
    <tableColumn id="27" xr3:uid="{8E298F12-748F-432A-89E8-0DC6145ACFD1}" name="split2_test_accuracy"/>
    <tableColumn id="28" xr3:uid="{BA203795-BD80-446E-8021-1F92ACFFDD10}" name="split3_test_accuracy"/>
    <tableColumn id="29" xr3:uid="{FAB7950A-81E1-403C-B301-E5D30E798276}" name="mean_test_accuracy" dataDxfId="0" dataCellStyle="Prozent"/>
    <tableColumn id="30" xr3:uid="{CCC28093-E4B8-4796-903D-74F992513EB2}" name="std_test_accuracy"/>
    <tableColumn id="31" xr3:uid="{345BB19C-6C8F-4D4F-8552-BA08BA6C5DCF}" name="rank_test_accuracy"/>
    <tableColumn id="32" xr3:uid="{3B3B5264-2942-4A78-B6B0-EC4EA5C939A5}" name="split0_train_accuracy"/>
    <tableColumn id="33" xr3:uid="{14797427-4A5C-410D-9120-ABD7FA92253E}" name="split1_train_accuracy"/>
    <tableColumn id="34" xr3:uid="{2BAF8648-3A74-4C2A-9931-5343EB317588}" name="split2_train_accuracy"/>
    <tableColumn id="35" xr3:uid="{3201AF5C-5EB7-42C7-9F2E-C3929443093C}" name="split3_train_accuracy"/>
    <tableColumn id="36" xr3:uid="{EE93FA1F-3352-4436-9FF5-FEF986DF437B}" name="mean_train_accuracy"/>
    <tableColumn id="37" xr3:uid="{02004F6B-4CA7-4431-875B-1B36B448336A}" name="std_train_accura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AK34" totalsRowShown="0">
  <autoFilter ref="A4:AK34" xr:uid="{00000000-0009-0000-0100-000001000000}"/>
  <sortState ref="A5:AK34">
    <sortCondition descending="1" ref="P4:P34"/>
  </sortState>
  <tableColumns count="37">
    <tableColumn id="1" xr3:uid="{00000000-0010-0000-0000-000001000000}" name="mean_fit_time"/>
    <tableColumn id="2" xr3:uid="{00000000-0010-0000-0000-000002000000}" name="std_fit_time"/>
    <tableColumn id="3" xr3:uid="{00000000-0010-0000-0000-000003000000}" name="mean_score_time"/>
    <tableColumn id="4" xr3:uid="{00000000-0010-0000-0000-000004000000}" name="std_score_time"/>
    <tableColumn id="5" xr3:uid="{00000000-0010-0000-0000-000005000000}" name="param_lgbm__learning_rate" dataDxfId="15"/>
    <tableColumn id="6" xr3:uid="{00000000-0010-0000-0000-000006000000}" name="param_lgbm__max_depth"/>
    <tableColumn id="7" xr3:uid="{00000000-0010-0000-0000-000007000000}" name="param_lgbm__min_child_samples"/>
    <tableColumn id="8" xr3:uid="{00000000-0010-0000-0000-000008000000}" name="param_lgbm__n_estimators"/>
    <tableColumn id="9" xr3:uid="{00000000-0010-0000-0000-000009000000}" name="param_lgbm__num_leaves"/>
    <tableColumn id="10" xr3:uid="{00000000-0010-0000-0000-00000A000000}" name="param_lgbm__reg_alpha"/>
    <tableColumn id="11" xr3:uid="{00000000-0010-0000-0000-00000B000000}" name="params"/>
    <tableColumn id="12" xr3:uid="{00000000-0010-0000-0000-00000C000000}" name="split0_test_roc_auc"/>
    <tableColumn id="13" xr3:uid="{00000000-0010-0000-0000-00000D000000}" name="split1_test_roc_auc"/>
    <tableColumn id="14" xr3:uid="{00000000-0010-0000-0000-00000E000000}" name="split2_test_roc_auc"/>
    <tableColumn id="15" xr3:uid="{00000000-0010-0000-0000-00000F000000}" name="split3_test_roc_auc"/>
    <tableColumn id="16" xr3:uid="{00000000-0010-0000-0000-000010000000}" name="mean_test_roc_auc" dataDxfId="14" dataCellStyle="Prozent"/>
    <tableColumn id="17" xr3:uid="{00000000-0010-0000-0000-000011000000}" name="std_test_roc_auc"/>
    <tableColumn id="18" xr3:uid="{00000000-0010-0000-0000-000012000000}" name="rank_test_roc_auc"/>
    <tableColumn id="19" xr3:uid="{00000000-0010-0000-0000-000013000000}" name="split0_train_roc_auc"/>
    <tableColumn id="20" xr3:uid="{00000000-0010-0000-0000-000014000000}" name="split1_train_roc_auc"/>
    <tableColumn id="21" xr3:uid="{00000000-0010-0000-0000-000015000000}" name="split2_train_roc_auc"/>
    <tableColumn id="22" xr3:uid="{00000000-0010-0000-0000-000016000000}" name="split3_train_roc_auc"/>
    <tableColumn id="23" xr3:uid="{00000000-0010-0000-0000-000017000000}" name="mean_train_roc_auc"/>
    <tableColumn id="24" xr3:uid="{00000000-0010-0000-0000-000018000000}" name="std_train_roc_auc" dataDxfId="13"/>
    <tableColumn id="25" xr3:uid="{00000000-0010-0000-0000-000019000000}" name="split0_test_accuracy"/>
    <tableColumn id="26" xr3:uid="{00000000-0010-0000-0000-00001A000000}" name="split1_test_accuracy"/>
    <tableColumn id="27" xr3:uid="{00000000-0010-0000-0000-00001B000000}" name="split2_test_accuracy"/>
    <tableColumn id="28" xr3:uid="{00000000-0010-0000-0000-00001C000000}" name="split3_test_accuracy"/>
    <tableColumn id="29" xr3:uid="{00000000-0010-0000-0000-00001D000000}" name="mean_test_accuracy" dataDxfId="12" dataCellStyle="Prozent"/>
    <tableColumn id="30" xr3:uid="{00000000-0010-0000-0000-00001E000000}" name="std_test_accuracy"/>
    <tableColumn id="31" xr3:uid="{00000000-0010-0000-0000-00001F000000}" name="rank_test_accuracy"/>
    <tableColumn id="32" xr3:uid="{00000000-0010-0000-0000-000020000000}" name="split0_train_accuracy"/>
    <tableColumn id="33" xr3:uid="{00000000-0010-0000-0000-000021000000}" name="split1_train_accuracy"/>
    <tableColumn id="34" xr3:uid="{00000000-0010-0000-0000-000022000000}" name="split2_train_accuracy"/>
    <tableColumn id="35" xr3:uid="{00000000-0010-0000-0000-000023000000}" name="split3_train_accuracy"/>
    <tableColumn id="36" xr3:uid="{00000000-0010-0000-0000-000024000000}" name="mean_train_accuracy"/>
    <tableColumn id="37" xr3:uid="{00000000-0010-0000-0000-000025000000}" name="std_train_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40:AK70" totalsRowShown="0">
  <autoFilter ref="A40:AK70" xr:uid="{00000000-0009-0000-0100-000002000000}"/>
  <sortState ref="A41:AK70">
    <sortCondition descending="1" ref="P40:P70"/>
  </sortState>
  <tableColumns count="37">
    <tableColumn id="1" xr3:uid="{00000000-0010-0000-0100-000001000000}" name="mean_fit_time"/>
    <tableColumn id="2" xr3:uid="{00000000-0010-0000-0100-000002000000}" name="std_fit_time"/>
    <tableColumn id="3" xr3:uid="{00000000-0010-0000-0100-000003000000}" name="mean_score_time"/>
    <tableColumn id="4" xr3:uid="{00000000-0010-0000-0100-000004000000}" name="std_score_time"/>
    <tableColumn id="5" xr3:uid="{00000000-0010-0000-0100-000005000000}" name="param_lgbm__learning_rate" dataDxfId="11"/>
    <tableColumn id="6" xr3:uid="{00000000-0010-0000-0100-000006000000}" name="param_lgbm__max_depth"/>
    <tableColumn id="7" xr3:uid="{00000000-0010-0000-0100-000007000000}" name="param_lgbm__min_child_samples"/>
    <tableColumn id="8" xr3:uid="{00000000-0010-0000-0100-000008000000}" name="param_lgbm__n_estimators"/>
    <tableColumn id="9" xr3:uid="{00000000-0010-0000-0100-000009000000}" name="param_lgbm__num_leaves"/>
    <tableColumn id="10" xr3:uid="{00000000-0010-0000-0100-00000A000000}" name="param_lgbm__reg_alpha"/>
    <tableColumn id="11" xr3:uid="{00000000-0010-0000-0100-00000B000000}" name="params"/>
    <tableColumn id="12" xr3:uid="{00000000-0010-0000-0100-00000C000000}" name="split0_test_roc_auc"/>
    <tableColumn id="13" xr3:uid="{00000000-0010-0000-0100-00000D000000}" name="split1_test_roc_auc"/>
    <tableColumn id="14" xr3:uid="{00000000-0010-0000-0100-00000E000000}" name="split2_test_roc_auc"/>
    <tableColumn id="15" xr3:uid="{00000000-0010-0000-0100-00000F000000}" name="split3_test_roc_auc"/>
    <tableColumn id="16" xr3:uid="{00000000-0010-0000-0100-000010000000}" name="mean_test_roc_auc" dataDxfId="10" dataCellStyle="Prozent"/>
    <tableColumn id="17" xr3:uid="{00000000-0010-0000-0100-000011000000}" name="std_test_roc_auc"/>
    <tableColumn id="18" xr3:uid="{00000000-0010-0000-0100-000012000000}" name="rank_test_roc_auc"/>
    <tableColumn id="19" xr3:uid="{00000000-0010-0000-0100-000013000000}" name="split0_train_roc_auc"/>
    <tableColumn id="20" xr3:uid="{00000000-0010-0000-0100-000014000000}" name="split1_train_roc_auc"/>
    <tableColumn id="21" xr3:uid="{00000000-0010-0000-0100-000015000000}" name="split2_train_roc_auc"/>
    <tableColumn id="22" xr3:uid="{00000000-0010-0000-0100-000016000000}" name="split3_train_roc_auc"/>
    <tableColumn id="23" xr3:uid="{00000000-0010-0000-0100-000017000000}" name="mean_train_roc_auc"/>
    <tableColumn id="24" xr3:uid="{00000000-0010-0000-0100-000018000000}" name="std_train_roc_auc" dataDxfId="9"/>
    <tableColumn id="25" xr3:uid="{00000000-0010-0000-0100-000019000000}" name="split0_test_accuracy"/>
    <tableColumn id="26" xr3:uid="{00000000-0010-0000-0100-00001A000000}" name="split1_test_accuracy"/>
    <tableColumn id="27" xr3:uid="{00000000-0010-0000-0100-00001B000000}" name="split2_test_accuracy"/>
    <tableColumn id="28" xr3:uid="{00000000-0010-0000-0100-00001C000000}" name="split3_test_accuracy"/>
    <tableColumn id="29" xr3:uid="{00000000-0010-0000-0100-00001D000000}" name="mean_test_accuracy" dataDxfId="8" dataCellStyle="Prozent"/>
    <tableColumn id="30" xr3:uid="{00000000-0010-0000-0100-00001E000000}" name="std_test_accuracy"/>
    <tableColumn id="31" xr3:uid="{00000000-0010-0000-0100-00001F000000}" name="rank_test_accuracy"/>
    <tableColumn id="32" xr3:uid="{00000000-0010-0000-0100-000020000000}" name="split0_train_accuracy"/>
    <tableColumn id="33" xr3:uid="{00000000-0010-0000-0100-000021000000}" name="split1_train_accuracy"/>
    <tableColumn id="34" xr3:uid="{00000000-0010-0000-0100-000022000000}" name="split2_train_accuracy"/>
    <tableColumn id="35" xr3:uid="{00000000-0010-0000-0100-000023000000}" name="split3_train_accuracy"/>
    <tableColumn id="36" xr3:uid="{00000000-0010-0000-0100-000024000000}" name="mean_train_accuracy"/>
    <tableColumn id="37" xr3:uid="{00000000-0010-0000-0100-000025000000}" name="std_train_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DB2B-DC60-4F7B-9311-8DC75C2360BE}">
  <dimension ref="A1:AJ85"/>
  <sheetViews>
    <sheetView tabSelected="1" workbookViewId="0">
      <selection activeCell="D12" sqref="D12"/>
    </sheetView>
  </sheetViews>
  <sheetFormatPr baseColWidth="10" defaultRowHeight="15" x14ac:dyDescent="0.25"/>
  <cols>
    <col min="5" max="5" width="28.42578125" bestFit="1" customWidth="1"/>
    <col min="6" max="6" width="26.5703125" bestFit="1" customWidth="1"/>
    <col min="7" max="7" width="33.85546875" bestFit="1" customWidth="1"/>
    <col min="8" max="8" width="28.140625" bestFit="1" customWidth="1"/>
    <col min="9" max="9" width="27.28515625" bestFit="1" customWidth="1"/>
    <col min="10" max="10" width="40.5703125" customWidth="1"/>
    <col min="15" max="15" width="20.5703125" bestFit="1" customWidth="1"/>
  </cols>
  <sheetData>
    <row r="1" spans="1:36" x14ac:dyDescent="0.25">
      <c r="A1" s="2" t="s">
        <v>112</v>
      </c>
    </row>
    <row r="2" spans="1:3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 x14ac:dyDescent="0.25">
      <c r="A3">
        <v>80.248246788978506</v>
      </c>
      <c r="B3">
        <v>3.80117001345136</v>
      </c>
      <c r="C3">
        <v>41.434219658374701</v>
      </c>
      <c r="D3">
        <v>0.39093894194366602</v>
      </c>
      <c r="E3" s="6">
        <v>3.02269115959161E-2</v>
      </c>
      <c r="F3">
        <v>-3</v>
      </c>
      <c r="G3">
        <v>71</v>
      </c>
      <c r="H3">
        <v>439</v>
      </c>
      <c r="I3">
        <v>130</v>
      </c>
      <c r="J3" t="s">
        <v>77</v>
      </c>
      <c r="K3">
        <v>0.94354149869426396</v>
      </c>
      <c r="L3">
        <v>0.94438029503390797</v>
      </c>
      <c r="M3">
        <v>0.94571787282241204</v>
      </c>
      <c r="N3">
        <v>0.94615596821935699</v>
      </c>
      <c r="O3" s="4">
        <v>0.94494890869248505</v>
      </c>
      <c r="P3">
        <v>1.0431230668453901E-3</v>
      </c>
      <c r="Q3">
        <v>1</v>
      </c>
      <c r="R3">
        <v>0.96120040851103905</v>
      </c>
      <c r="S3">
        <v>0.96082795586310199</v>
      </c>
      <c r="T3">
        <v>0.96075447432594197</v>
      </c>
      <c r="U3">
        <v>0.96051000014382604</v>
      </c>
      <c r="V3">
        <v>0.96082320971097701</v>
      </c>
      <c r="W3" s="1">
        <v>2.4755112948607002E-4</v>
      </c>
      <c r="X3">
        <v>0.95130246086235004</v>
      </c>
      <c r="Y3">
        <v>0.95122040172506495</v>
      </c>
      <c r="Z3">
        <v>0.95102437156377295</v>
      </c>
      <c r="AA3">
        <v>0.95209114034847697</v>
      </c>
      <c r="AB3" s="4">
        <v>0.95140959362491595</v>
      </c>
      <c r="AC3">
        <v>4.0625514660511201E-4</v>
      </c>
      <c r="AD3">
        <v>7</v>
      </c>
      <c r="AE3">
        <v>0.95480668994714701</v>
      </c>
      <c r="AF3">
        <v>0.95463649321796396</v>
      </c>
      <c r="AG3">
        <v>0.954692718923141</v>
      </c>
      <c r="AH3">
        <v>0.95439943348803002</v>
      </c>
      <c r="AI3">
        <v>0.95463383389406997</v>
      </c>
      <c r="AJ3" s="1">
        <v>1.4857429462191999E-4</v>
      </c>
    </row>
    <row r="4" spans="1:36" x14ac:dyDescent="0.25">
      <c r="A4">
        <v>82.609531939029694</v>
      </c>
      <c r="B4">
        <v>4.8587498867032499</v>
      </c>
      <c r="C4">
        <v>40.749305486678999</v>
      </c>
      <c r="D4">
        <v>1.56173708062882</v>
      </c>
      <c r="E4" s="6">
        <v>3.0230751361551102E-2</v>
      </c>
      <c r="F4">
        <v>-1</v>
      </c>
      <c r="G4">
        <v>89</v>
      </c>
      <c r="H4">
        <v>426</v>
      </c>
      <c r="I4">
        <v>162</v>
      </c>
      <c r="J4" t="s">
        <v>97</v>
      </c>
      <c r="K4">
        <v>0.94337819936829803</v>
      </c>
      <c r="L4">
        <v>0.94417304087614495</v>
      </c>
      <c r="M4">
        <v>0.94580771815593401</v>
      </c>
      <c r="N4">
        <v>0.94605470804939795</v>
      </c>
      <c r="O4" s="4">
        <v>0.94485341661244404</v>
      </c>
      <c r="P4">
        <v>1.1172476910222299E-3</v>
      </c>
      <c r="Q4">
        <v>2</v>
      </c>
      <c r="R4">
        <v>0.96354520187571502</v>
      </c>
      <c r="S4">
        <v>0.96327892927499303</v>
      </c>
      <c r="T4">
        <v>0.96298619794245</v>
      </c>
      <c r="U4">
        <v>0.96280825409316295</v>
      </c>
      <c r="V4">
        <v>0.96315464579657994</v>
      </c>
      <c r="W4">
        <v>2.81221587770553E-4</v>
      </c>
      <c r="X4">
        <v>0.95126143129370699</v>
      </c>
      <c r="Y4">
        <v>0.95115657795162101</v>
      </c>
      <c r="Z4">
        <v>0.95115657795162101</v>
      </c>
      <c r="AA4">
        <v>0.95218687600864305</v>
      </c>
      <c r="AB4" s="4">
        <v>0.95144036580139801</v>
      </c>
      <c r="AC4">
        <v>4.3311838304487899E-4</v>
      </c>
      <c r="AD4">
        <v>2</v>
      </c>
      <c r="AE4">
        <v>0.95520938756530505</v>
      </c>
      <c r="AF4">
        <v>0.95508933808668395</v>
      </c>
      <c r="AG4">
        <v>0.95511061267783204</v>
      </c>
      <c r="AH4">
        <v>0.95484468028848302</v>
      </c>
      <c r="AI4">
        <v>0.95506350465457601</v>
      </c>
      <c r="AJ4">
        <v>1.3421294545270599E-4</v>
      </c>
    </row>
    <row r="5" spans="1:36" x14ac:dyDescent="0.25">
      <c r="A5">
        <v>94.175071179866706</v>
      </c>
      <c r="B5">
        <v>6.2313074407122802</v>
      </c>
      <c r="C5">
        <v>48.417502701282501</v>
      </c>
      <c r="D5">
        <v>2.0459789523124101</v>
      </c>
      <c r="E5" s="6">
        <v>2.6629263014827698E-2</v>
      </c>
      <c r="F5">
        <v>9</v>
      </c>
      <c r="G5">
        <v>56</v>
      </c>
      <c r="H5">
        <v>527</v>
      </c>
      <c r="I5">
        <v>83</v>
      </c>
      <c r="J5" t="s">
        <v>100</v>
      </c>
      <c r="K5">
        <v>0.94338348062488198</v>
      </c>
      <c r="L5">
        <v>0.94435224582518296</v>
      </c>
      <c r="M5">
        <v>0.94531122305565995</v>
      </c>
      <c r="N5">
        <v>0.945990203200193</v>
      </c>
      <c r="O5" s="4">
        <v>0.94475928817648003</v>
      </c>
      <c r="P5">
        <v>9.8467174749257294E-4</v>
      </c>
      <c r="Q5">
        <v>3</v>
      </c>
      <c r="R5">
        <v>0.95492479014807397</v>
      </c>
      <c r="S5">
        <v>0.95491723436694997</v>
      </c>
      <c r="T5">
        <v>0.95425513903744896</v>
      </c>
      <c r="U5">
        <v>0.95418831438207896</v>
      </c>
      <c r="V5">
        <v>0.95457136948363797</v>
      </c>
      <c r="W5" s="1">
        <v>3.5045027803016598E-4</v>
      </c>
      <c r="X5">
        <v>0.95118848983834303</v>
      </c>
      <c r="Y5">
        <v>0.95121128404314403</v>
      </c>
      <c r="Z5">
        <v>0.95100613619993202</v>
      </c>
      <c r="AA5">
        <v>0.952168640644802</v>
      </c>
      <c r="AB5" s="4">
        <v>0.95139363768155505</v>
      </c>
      <c r="AC5">
        <v>4.5445722524722502E-4</v>
      </c>
      <c r="AD5">
        <v>9</v>
      </c>
      <c r="AE5">
        <v>0.95375815652628404</v>
      </c>
      <c r="AF5">
        <v>0.95358036172883398</v>
      </c>
      <c r="AG5">
        <v>0.95382198029972798</v>
      </c>
      <c r="AH5">
        <v>0.95348918490962797</v>
      </c>
      <c r="AI5">
        <v>0.95366242086611897</v>
      </c>
      <c r="AJ5">
        <v>1.33574818092994E-4</v>
      </c>
    </row>
    <row r="6" spans="1:36" x14ac:dyDescent="0.25">
      <c r="A6">
        <v>57.356951534747999</v>
      </c>
      <c r="B6">
        <v>3.19123894832657</v>
      </c>
      <c r="C6">
        <v>21.670486688613799</v>
      </c>
      <c r="D6">
        <v>2.1628208420267301</v>
      </c>
      <c r="E6" s="6">
        <v>5.5652967453494101E-2</v>
      </c>
      <c r="F6">
        <v>-3</v>
      </c>
      <c r="G6">
        <v>51</v>
      </c>
      <c r="H6">
        <v>351</v>
      </c>
      <c r="I6">
        <v>111</v>
      </c>
      <c r="J6" t="s">
        <v>105</v>
      </c>
      <c r="K6">
        <v>0.94317378453202005</v>
      </c>
      <c r="L6">
        <v>0.94415938717986403</v>
      </c>
      <c r="M6">
        <v>0.94533113325741602</v>
      </c>
      <c r="N6">
        <v>0.94596358838483796</v>
      </c>
      <c r="O6" s="4">
        <v>0.94465697333853405</v>
      </c>
      <c r="P6">
        <v>1.07344952099806E-3</v>
      </c>
      <c r="Q6">
        <v>4</v>
      </c>
      <c r="R6">
        <v>0.965316373953512</v>
      </c>
      <c r="S6">
        <v>0.96487825493963997</v>
      </c>
      <c r="T6">
        <v>0.96478926115183805</v>
      </c>
      <c r="U6">
        <v>0.96460189863657297</v>
      </c>
      <c r="V6">
        <v>0.96489644717039103</v>
      </c>
      <c r="W6">
        <v>2.62162707964891E-4</v>
      </c>
      <c r="X6">
        <v>0.95120216636122401</v>
      </c>
      <c r="Y6">
        <v>0.95125687245274704</v>
      </c>
      <c r="Z6">
        <v>0.95105628345049498</v>
      </c>
      <c r="AA6">
        <v>0.95206834614367597</v>
      </c>
      <c r="AB6" s="4">
        <v>0.95139591710203597</v>
      </c>
      <c r="AC6">
        <v>3.9509005219094001E-4</v>
      </c>
      <c r="AD6">
        <v>8</v>
      </c>
      <c r="AE6">
        <v>0.95516987761031602</v>
      </c>
      <c r="AF6">
        <v>0.95514252456455395</v>
      </c>
      <c r="AG6">
        <v>0.954926739425768</v>
      </c>
      <c r="AH6">
        <v>0.95478541535599903</v>
      </c>
      <c r="AI6">
        <v>0.955006139239159</v>
      </c>
      <c r="AJ6">
        <v>1.5845707158078999E-4</v>
      </c>
    </row>
    <row r="7" spans="1:36" x14ac:dyDescent="0.25">
      <c r="A7">
        <v>93.872563958168001</v>
      </c>
      <c r="B7">
        <v>5.2132184760274498</v>
      </c>
      <c r="C7">
        <v>51.570972979068699</v>
      </c>
      <c r="D7">
        <v>1.2780195195439801</v>
      </c>
      <c r="E7" s="6">
        <v>2.9880160409220299E-2</v>
      </c>
      <c r="F7">
        <v>8</v>
      </c>
      <c r="G7">
        <v>51</v>
      </c>
      <c r="H7">
        <v>531</v>
      </c>
      <c r="I7">
        <v>145</v>
      </c>
      <c r="J7" t="s">
        <v>79</v>
      </c>
      <c r="K7">
        <v>0.943127947092815</v>
      </c>
      <c r="L7">
        <v>0.94397730456875695</v>
      </c>
      <c r="M7">
        <v>0.94527398312173505</v>
      </c>
      <c r="N7">
        <v>0.945848737181883</v>
      </c>
      <c r="O7" s="4">
        <v>0.94455699299129703</v>
      </c>
      <c r="P7">
        <v>1.0678118687592901E-3</v>
      </c>
      <c r="Q7">
        <v>5</v>
      </c>
      <c r="R7">
        <v>0.95963117465185399</v>
      </c>
      <c r="S7">
        <v>0.95959605361806299</v>
      </c>
      <c r="T7">
        <v>0.95918252506121104</v>
      </c>
      <c r="U7">
        <v>0.95920434603422899</v>
      </c>
      <c r="V7">
        <v>0.95940352484133895</v>
      </c>
      <c r="W7">
        <v>2.1059728518719499E-4</v>
      </c>
      <c r="X7">
        <v>0.95122496056602501</v>
      </c>
      <c r="Y7">
        <v>0.95126599013466795</v>
      </c>
      <c r="Z7">
        <v>0.95111554838297896</v>
      </c>
      <c r="AA7">
        <v>0.95210025803039799</v>
      </c>
      <c r="AB7" s="4">
        <v>0.95142668927851703</v>
      </c>
      <c r="AC7">
        <v>3.9275380604911599E-4</v>
      </c>
      <c r="AD7">
        <v>4</v>
      </c>
      <c r="AE7">
        <v>0.95470183660506103</v>
      </c>
      <c r="AF7">
        <v>0.95470183660506103</v>
      </c>
      <c r="AG7">
        <v>0.95465624819545802</v>
      </c>
      <c r="AH7">
        <v>0.95451948296665001</v>
      </c>
      <c r="AI7">
        <v>0.95464485109305797</v>
      </c>
      <c r="AJ7">
        <v>7.4735798347688002E-5</v>
      </c>
    </row>
    <row r="8" spans="1:36" x14ac:dyDescent="0.25">
      <c r="A8">
        <v>95.225023865699697</v>
      </c>
      <c r="B8">
        <v>6.2510979661900103</v>
      </c>
      <c r="C8">
        <v>50.9446772933006</v>
      </c>
      <c r="D8">
        <v>2.2602822589277798</v>
      </c>
      <c r="E8" s="6">
        <v>3.1393320378361601E-2</v>
      </c>
      <c r="F8">
        <v>8</v>
      </c>
      <c r="G8">
        <v>91</v>
      </c>
      <c r="H8">
        <v>525</v>
      </c>
      <c r="I8">
        <v>198</v>
      </c>
      <c r="J8" t="s">
        <v>90</v>
      </c>
      <c r="K8">
        <v>0.94304627010422204</v>
      </c>
      <c r="L8">
        <v>0.94406039030903099</v>
      </c>
      <c r="M8">
        <v>0.94521616700375499</v>
      </c>
      <c r="N8">
        <v>0.94586647361391896</v>
      </c>
      <c r="O8" s="4">
        <v>0.944547325257732</v>
      </c>
      <c r="P8">
        <v>1.081408096534E-3</v>
      </c>
      <c r="Q8">
        <v>6</v>
      </c>
      <c r="R8">
        <v>0.95969478321946</v>
      </c>
      <c r="S8">
        <v>0.95970391072196104</v>
      </c>
      <c r="T8">
        <v>0.95903968644484605</v>
      </c>
      <c r="U8">
        <v>0.959190541929413</v>
      </c>
      <c r="V8">
        <v>0.95940723057891997</v>
      </c>
      <c r="W8" s="1">
        <v>2.9696308258514198E-4</v>
      </c>
      <c r="X8">
        <v>0.95114746026970098</v>
      </c>
      <c r="Y8">
        <v>0.95122040172506495</v>
      </c>
      <c r="Z8">
        <v>0.95103804808665404</v>
      </c>
      <c r="AA8">
        <v>0.952145846440001</v>
      </c>
      <c r="AB8" s="4">
        <v>0.95138793913035502</v>
      </c>
      <c r="AC8">
        <v>4.4236469600021899E-4</v>
      </c>
      <c r="AD8">
        <v>10</v>
      </c>
      <c r="AE8">
        <v>0.954624336308736</v>
      </c>
      <c r="AF8">
        <v>0.95465016974084504</v>
      </c>
      <c r="AG8">
        <v>0.95461217939950904</v>
      </c>
      <c r="AH8">
        <v>0.95441311001091</v>
      </c>
      <c r="AI8">
        <v>0.95457494886500005</v>
      </c>
      <c r="AJ8">
        <v>9.4439434499754001E-5</v>
      </c>
    </row>
    <row r="9" spans="1:36" x14ac:dyDescent="0.25">
      <c r="A9">
        <v>79.593083798885303</v>
      </c>
      <c r="B9">
        <v>3.68789340226337</v>
      </c>
      <c r="C9">
        <v>36.709707558155003</v>
      </c>
      <c r="D9">
        <v>3.0514720609770798</v>
      </c>
      <c r="E9" s="6">
        <v>4.7623813470984197E-2</v>
      </c>
      <c r="F9">
        <v>-1</v>
      </c>
      <c r="G9">
        <v>90</v>
      </c>
      <c r="H9">
        <v>483</v>
      </c>
      <c r="I9">
        <v>153</v>
      </c>
      <c r="J9" t="s">
        <v>84</v>
      </c>
      <c r="K9">
        <v>0.94296434602009804</v>
      </c>
      <c r="L9">
        <v>0.94389109227035695</v>
      </c>
      <c r="M9">
        <v>0.94555312947566394</v>
      </c>
      <c r="N9">
        <v>0.94573231629600696</v>
      </c>
      <c r="O9" s="4">
        <v>0.944535221015531</v>
      </c>
      <c r="P9">
        <v>1.1566897634397401E-3</v>
      </c>
      <c r="Q9">
        <v>7</v>
      </c>
      <c r="R9">
        <v>0.97228610967295603</v>
      </c>
      <c r="S9">
        <v>0.97199719711298305</v>
      </c>
      <c r="T9">
        <v>0.97164968325465795</v>
      </c>
      <c r="U9">
        <v>0.97140900391827101</v>
      </c>
      <c r="V9">
        <v>0.97183549848971695</v>
      </c>
      <c r="W9" s="1">
        <v>3.33774551261417E-4</v>
      </c>
      <c r="X9">
        <v>0.95121584288410499</v>
      </c>
      <c r="Y9">
        <v>0.95132069622619098</v>
      </c>
      <c r="Z9">
        <v>0.951110989542018</v>
      </c>
      <c r="AA9">
        <v>0.95210937571231802</v>
      </c>
      <c r="AB9" s="4">
        <v>0.95143922609115805</v>
      </c>
      <c r="AC9">
        <v>3.9395086400942499E-4</v>
      </c>
      <c r="AD9">
        <v>3</v>
      </c>
      <c r="AE9">
        <v>0.95678066808294604</v>
      </c>
      <c r="AF9">
        <v>0.95668189319547403</v>
      </c>
      <c r="AG9">
        <v>0.95675483465083799</v>
      </c>
      <c r="AH9">
        <v>0.95639620582863005</v>
      </c>
      <c r="AI9">
        <v>0.956653400439472</v>
      </c>
      <c r="AJ9">
        <v>1.52845393536867E-4</v>
      </c>
    </row>
    <row r="10" spans="1:36" x14ac:dyDescent="0.25">
      <c r="A10">
        <v>68.4614803791046</v>
      </c>
      <c r="B10">
        <v>3.1560552321807398</v>
      </c>
      <c r="C10">
        <v>28.9467986226081</v>
      </c>
      <c r="D10">
        <v>2.0883435692912302</v>
      </c>
      <c r="E10" s="6">
        <v>7.6859756255592701E-2</v>
      </c>
      <c r="F10">
        <v>5</v>
      </c>
      <c r="G10">
        <v>98</v>
      </c>
      <c r="H10">
        <v>534</v>
      </c>
      <c r="I10">
        <v>65</v>
      </c>
      <c r="J10" t="s">
        <v>91</v>
      </c>
      <c r="K10">
        <v>0.94304732616489595</v>
      </c>
      <c r="L10">
        <v>0.94389899699729296</v>
      </c>
      <c r="M10">
        <v>0.94524673959484196</v>
      </c>
      <c r="N10">
        <v>0.94591767698637197</v>
      </c>
      <c r="O10" s="4">
        <v>0.94452768493585104</v>
      </c>
      <c r="P10">
        <v>1.12203254386402E-3</v>
      </c>
      <c r="Q10">
        <v>8</v>
      </c>
      <c r="R10">
        <v>0.95248121219017001</v>
      </c>
      <c r="S10">
        <v>0.952369145781086</v>
      </c>
      <c r="T10">
        <v>0.95173552061584299</v>
      </c>
      <c r="U10">
        <v>0.95181577536283202</v>
      </c>
      <c r="V10">
        <v>0.95210041348748298</v>
      </c>
      <c r="W10" s="1">
        <v>3.2840157101182802E-4</v>
      </c>
      <c r="X10">
        <v>0.95141643188635705</v>
      </c>
      <c r="Y10">
        <v>0.95092407706264703</v>
      </c>
      <c r="Z10">
        <v>0.95105628345049498</v>
      </c>
      <c r="AA10">
        <v>0.95205922846175495</v>
      </c>
      <c r="AB10" s="4">
        <v>0.95136400521531395</v>
      </c>
      <c r="AC10">
        <v>4.3997539200541202E-4</v>
      </c>
      <c r="AD10">
        <v>13</v>
      </c>
      <c r="AE10">
        <v>0.95288285906191195</v>
      </c>
      <c r="AF10">
        <v>0.95293452592612804</v>
      </c>
      <c r="AG10">
        <v>0.95301810467706605</v>
      </c>
      <c r="AH10">
        <v>0.95264427971832399</v>
      </c>
      <c r="AI10">
        <v>0.95286994234585798</v>
      </c>
      <c r="AJ10">
        <v>1.3893665665403601E-4</v>
      </c>
    </row>
    <row r="11" spans="1:36" x14ac:dyDescent="0.25">
      <c r="A11">
        <v>57.814051568508098</v>
      </c>
      <c r="B11">
        <v>0.35477475766732802</v>
      </c>
      <c r="C11">
        <v>24.9428928494453</v>
      </c>
      <c r="D11">
        <v>0.33697478985346602</v>
      </c>
      <c r="E11" s="6">
        <v>6.8227855863079098E-2</v>
      </c>
      <c r="F11">
        <v>6</v>
      </c>
      <c r="G11">
        <v>90</v>
      </c>
      <c r="H11">
        <v>401</v>
      </c>
      <c r="I11">
        <v>99</v>
      </c>
      <c r="J11" t="s">
        <v>71</v>
      </c>
      <c r="K11">
        <v>0.94303610497743795</v>
      </c>
      <c r="L11">
        <v>0.94388320999702302</v>
      </c>
      <c r="M11">
        <v>0.94528159118575406</v>
      </c>
      <c r="N11">
        <v>0.94586596418980096</v>
      </c>
      <c r="O11" s="4">
        <v>0.944516717587504</v>
      </c>
      <c r="P11">
        <v>1.1179270530087099E-3</v>
      </c>
      <c r="Q11">
        <v>9</v>
      </c>
      <c r="R11">
        <v>0.95445469702649199</v>
      </c>
      <c r="S11">
        <v>0.95447983807259995</v>
      </c>
      <c r="T11">
        <v>0.95386987948278201</v>
      </c>
      <c r="U11">
        <v>0.95386803174708101</v>
      </c>
      <c r="V11">
        <v>0.95416811158223902</v>
      </c>
      <c r="W11">
        <v>2.99288704374984E-4</v>
      </c>
      <c r="X11">
        <v>0.95125231361178697</v>
      </c>
      <c r="Y11">
        <v>0.95116113679258096</v>
      </c>
      <c r="Z11">
        <v>0.95116113679258096</v>
      </c>
      <c r="AA11">
        <v>0.95210937571231802</v>
      </c>
      <c r="AB11" s="4">
        <v>0.95142099072731701</v>
      </c>
      <c r="AC11">
        <v>3.9917852887967598E-4</v>
      </c>
      <c r="AD11">
        <v>6</v>
      </c>
      <c r="AE11">
        <v>0.95335849813543405</v>
      </c>
      <c r="AF11">
        <v>0.95335545890812701</v>
      </c>
      <c r="AG11">
        <v>0.95346031225021299</v>
      </c>
      <c r="AH11">
        <v>0.95316854642875504</v>
      </c>
      <c r="AI11">
        <v>0.95333570393063205</v>
      </c>
      <c r="AJ11">
        <v>1.0533126156415E-4</v>
      </c>
    </row>
    <row r="12" spans="1:36" x14ac:dyDescent="0.25">
      <c r="A12">
        <v>69.409805655479403</v>
      </c>
      <c r="B12">
        <v>3.6489543290906701</v>
      </c>
      <c r="C12">
        <v>29.315585970878601</v>
      </c>
      <c r="D12">
        <v>4.1218878973585502</v>
      </c>
      <c r="E12" s="6">
        <v>5.9912934536355801E-2</v>
      </c>
      <c r="F12">
        <v>7</v>
      </c>
      <c r="G12">
        <v>84</v>
      </c>
      <c r="H12">
        <v>418</v>
      </c>
      <c r="I12">
        <v>192</v>
      </c>
      <c r="J12" t="s">
        <v>98</v>
      </c>
      <c r="K12">
        <v>0.94313824609390395</v>
      </c>
      <c r="L12">
        <v>0.94384426909685404</v>
      </c>
      <c r="M12">
        <v>0.94510517037741604</v>
      </c>
      <c r="N12">
        <v>0.94582222170952601</v>
      </c>
      <c r="O12" s="4">
        <v>0.94447747681942495</v>
      </c>
      <c r="P12">
        <v>1.04843084873292E-3</v>
      </c>
      <c r="Q12">
        <v>10</v>
      </c>
      <c r="R12">
        <v>0.95920574136968795</v>
      </c>
      <c r="S12">
        <v>0.95915452609916096</v>
      </c>
      <c r="T12">
        <v>0.95849220108197297</v>
      </c>
      <c r="U12">
        <v>0.95871059598091002</v>
      </c>
      <c r="V12">
        <v>0.958890766132933</v>
      </c>
      <c r="W12">
        <v>3.0003920705483198E-4</v>
      </c>
      <c r="X12">
        <v>0.95130246086235004</v>
      </c>
      <c r="Y12">
        <v>0.95122951940698597</v>
      </c>
      <c r="Z12">
        <v>0.95112922490585905</v>
      </c>
      <c r="AA12">
        <v>0.95202731657503303</v>
      </c>
      <c r="AB12" s="4">
        <v>0.95142213043755697</v>
      </c>
      <c r="AC12">
        <v>3.5477588976026199E-4</v>
      </c>
      <c r="AD12">
        <v>5</v>
      </c>
      <c r="AE12">
        <v>0.95441311001091</v>
      </c>
      <c r="AF12">
        <v>0.95444806112493896</v>
      </c>
      <c r="AG12">
        <v>0.95453467910318401</v>
      </c>
      <c r="AH12">
        <v>0.95420644255404496</v>
      </c>
      <c r="AI12">
        <v>0.95440057319826999</v>
      </c>
      <c r="AJ12">
        <v>1.20502464301325E-4</v>
      </c>
    </row>
    <row r="13" spans="1:36" x14ac:dyDescent="0.25">
      <c r="A13">
        <v>72.964002490043598</v>
      </c>
      <c r="B13">
        <v>4.0074776113815203</v>
      </c>
      <c r="C13">
        <v>31.797948241233801</v>
      </c>
      <c r="D13">
        <v>2.5246592731284299</v>
      </c>
      <c r="E13" s="6">
        <v>2.8854534221031701E-2</v>
      </c>
      <c r="F13">
        <v>8</v>
      </c>
      <c r="G13">
        <v>77</v>
      </c>
      <c r="H13">
        <v>429</v>
      </c>
      <c r="I13">
        <v>54</v>
      </c>
      <c r="J13" t="s">
        <v>88</v>
      </c>
      <c r="K13">
        <v>0.94313623660246404</v>
      </c>
      <c r="L13">
        <v>0.94397964895778497</v>
      </c>
      <c r="M13">
        <v>0.94501548677337299</v>
      </c>
      <c r="N13">
        <v>0.94550475071774498</v>
      </c>
      <c r="O13" s="4">
        <v>0.94440903076284199</v>
      </c>
      <c r="P13">
        <v>9.1825443389760195E-4</v>
      </c>
      <c r="Q13">
        <v>11</v>
      </c>
      <c r="R13">
        <v>0.95046343485233398</v>
      </c>
      <c r="S13">
        <v>0.95035365907131997</v>
      </c>
      <c r="T13">
        <v>0.94992008666861705</v>
      </c>
      <c r="U13">
        <v>0.94974535834546903</v>
      </c>
      <c r="V13">
        <v>0.95012063473443498</v>
      </c>
      <c r="W13" s="1">
        <v>2.9701185045006201E-4</v>
      </c>
      <c r="X13">
        <v>0.95109731301913802</v>
      </c>
      <c r="Y13">
        <v>0.95102437156377295</v>
      </c>
      <c r="Z13">
        <v>0.95103804808665404</v>
      </c>
      <c r="AA13">
        <v>0.95210025803039799</v>
      </c>
      <c r="AB13" s="4">
        <v>0.95131499767499095</v>
      </c>
      <c r="AC13">
        <v>4.5419848254077497E-4</v>
      </c>
      <c r="AD13">
        <v>18</v>
      </c>
      <c r="AE13">
        <v>0.95274457421945002</v>
      </c>
      <c r="AF13">
        <v>0.95268530928696604</v>
      </c>
      <c r="AG13">
        <v>0.95279624108366601</v>
      </c>
      <c r="AH13">
        <v>0.95245128878433905</v>
      </c>
      <c r="AI13">
        <v>0.95266935334360503</v>
      </c>
      <c r="AJ13" s="1">
        <v>1.3187628945076201E-4</v>
      </c>
    </row>
    <row r="14" spans="1:36" x14ac:dyDescent="0.25">
      <c r="A14">
        <v>56.643465399742098</v>
      </c>
      <c r="B14">
        <v>0.209847844343207</v>
      </c>
      <c r="C14">
        <v>22.5715669393539</v>
      </c>
      <c r="D14">
        <v>0.712651261913409</v>
      </c>
      <c r="E14" s="6">
        <v>8.1804996336484706E-2</v>
      </c>
      <c r="F14">
        <v>-2</v>
      </c>
      <c r="G14">
        <v>73</v>
      </c>
      <c r="H14">
        <v>454</v>
      </c>
      <c r="I14">
        <v>66</v>
      </c>
      <c r="J14" t="s">
        <v>72</v>
      </c>
      <c r="K14">
        <v>0.94302955339774497</v>
      </c>
      <c r="L14">
        <v>0.94370117801243203</v>
      </c>
      <c r="M14">
        <v>0.94519691685315899</v>
      </c>
      <c r="N14">
        <v>0.94558244753340304</v>
      </c>
      <c r="O14" s="4">
        <v>0.94437752394918495</v>
      </c>
      <c r="P14">
        <v>1.0485363618635501E-3</v>
      </c>
      <c r="Q14">
        <v>12</v>
      </c>
      <c r="R14">
        <v>0.96617161668140294</v>
      </c>
      <c r="S14">
        <v>0.96624644078181299</v>
      </c>
      <c r="T14">
        <v>0.96523371498225596</v>
      </c>
      <c r="U14">
        <v>0.96579505594150805</v>
      </c>
      <c r="V14">
        <v>0.96586170709674501</v>
      </c>
      <c r="W14" s="1">
        <v>4.0089912429538298E-4</v>
      </c>
      <c r="X14">
        <v>0.95117025447450199</v>
      </c>
      <c r="Y14">
        <v>0.95107451881433602</v>
      </c>
      <c r="Z14">
        <v>0.95087848865304403</v>
      </c>
      <c r="AA14">
        <v>0.95205466962079499</v>
      </c>
      <c r="AB14" s="4">
        <v>0.95129448289066998</v>
      </c>
      <c r="AC14">
        <v>4.5131805986941501E-4</v>
      </c>
      <c r="AD14">
        <v>20</v>
      </c>
      <c r="AE14">
        <v>0.95521698563357205</v>
      </c>
      <c r="AF14">
        <v>0.95522306408818602</v>
      </c>
      <c r="AG14">
        <v>0.95524585829298703</v>
      </c>
      <c r="AH14">
        <v>0.954858356811364</v>
      </c>
      <c r="AI14">
        <v>0.95513606620652702</v>
      </c>
      <c r="AJ14" s="1">
        <v>1.60696449476607E-4</v>
      </c>
    </row>
    <row r="15" spans="1:36" x14ac:dyDescent="0.25">
      <c r="A15">
        <v>65.437823176383901</v>
      </c>
      <c r="B15">
        <v>2.4922057808240901</v>
      </c>
      <c r="C15">
        <v>25.787127256393401</v>
      </c>
      <c r="D15">
        <v>3.0470527112525301</v>
      </c>
      <c r="E15" s="6">
        <v>7.1561846862552903E-2</v>
      </c>
      <c r="F15">
        <v>-3</v>
      </c>
      <c r="G15">
        <v>90</v>
      </c>
      <c r="H15">
        <v>483</v>
      </c>
      <c r="I15">
        <v>95</v>
      </c>
      <c r="J15" t="s">
        <v>92</v>
      </c>
      <c r="K15">
        <v>0.94286685459971198</v>
      </c>
      <c r="L15">
        <v>0.94380202688175496</v>
      </c>
      <c r="M15">
        <v>0.94502906092882999</v>
      </c>
      <c r="N15">
        <v>0.94564250291773899</v>
      </c>
      <c r="O15" s="4">
        <v>0.94433511133200898</v>
      </c>
      <c r="P15">
        <v>1.0759641797483601E-3</v>
      </c>
      <c r="Q15">
        <v>13</v>
      </c>
      <c r="R15">
        <v>0.97033783164228804</v>
      </c>
      <c r="S15">
        <v>0.97055149248828998</v>
      </c>
      <c r="T15">
        <v>0.97005251871131803</v>
      </c>
      <c r="U15">
        <v>0.96951373885715497</v>
      </c>
      <c r="V15">
        <v>0.97011389542476301</v>
      </c>
      <c r="W15">
        <v>3.8909948153487801E-4</v>
      </c>
      <c r="X15">
        <v>0.95117481331546205</v>
      </c>
      <c r="Y15">
        <v>0.95135716695387296</v>
      </c>
      <c r="Z15">
        <v>0.95097422431320999</v>
      </c>
      <c r="AA15">
        <v>0.95204555193887497</v>
      </c>
      <c r="AB15" s="4">
        <v>0.95138793913035502</v>
      </c>
      <c r="AC15">
        <v>4.0310795566241898E-4</v>
      </c>
      <c r="AD15">
        <v>10</v>
      </c>
      <c r="AE15">
        <v>0.95634149973710603</v>
      </c>
      <c r="AF15">
        <v>0.95607252812044996</v>
      </c>
      <c r="AG15">
        <v>0.956233607167713</v>
      </c>
      <c r="AH15">
        <v>0.955991988596819</v>
      </c>
      <c r="AI15">
        <v>0.95615990590552202</v>
      </c>
      <c r="AJ15">
        <v>1.36234444620565E-4</v>
      </c>
    </row>
    <row r="16" spans="1:36" x14ac:dyDescent="0.25">
      <c r="A16">
        <v>58.935284018516498</v>
      </c>
      <c r="B16">
        <v>2.8513113689577301</v>
      </c>
      <c r="C16">
        <v>23.2665901184082</v>
      </c>
      <c r="D16">
        <v>0.78203722802793996</v>
      </c>
      <c r="E16" s="6">
        <v>4.1975535396363298E-2</v>
      </c>
      <c r="F16">
        <v>7</v>
      </c>
      <c r="G16">
        <v>55</v>
      </c>
      <c r="H16">
        <v>340</v>
      </c>
      <c r="I16">
        <v>127</v>
      </c>
      <c r="J16" t="s">
        <v>78</v>
      </c>
      <c r="K16">
        <v>0.94280512339971501</v>
      </c>
      <c r="L16">
        <v>0.943841373853191</v>
      </c>
      <c r="M16">
        <v>0.945020379010717</v>
      </c>
      <c r="N16">
        <v>0.94545248020238004</v>
      </c>
      <c r="O16" s="4">
        <v>0.94427983911650104</v>
      </c>
      <c r="P16">
        <v>1.0356790868414601E-3</v>
      </c>
      <c r="Q16">
        <v>14</v>
      </c>
      <c r="R16">
        <v>0.95421687141884903</v>
      </c>
      <c r="S16">
        <v>0.95453996624450799</v>
      </c>
      <c r="T16">
        <v>0.95375518364510903</v>
      </c>
      <c r="U16">
        <v>0.95361811532240504</v>
      </c>
      <c r="V16">
        <v>0.95403253415771805</v>
      </c>
      <c r="W16" s="1">
        <v>3.6746898728039001E-4</v>
      </c>
      <c r="X16">
        <v>0.95119304867930299</v>
      </c>
      <c r="Y16">
        <v>0.95106995997337596</v>
      </c>
      <c r="Z16">
        <v>0.95109275417817696</v>
      </c>
      <c r="AA16">
        <v>0.95192246323294705</v>
      </c>
      <c r="AB16" s="4">
        <v>0.95131955651595101</v>
      </c>
      <c r="AC16">
        <v>3.5115469405142398E-4</v>
      </c>
      <c r="AD16">
        <v>16</v>
      </c>
      <c r="AE16">
        <v>0.95337977272658203</v>
      </c>
      <c r="AF16">
        <v>0.95339344924946201</v>
      </c>
      <c r="AG16">
        <v>0.95346639070482697</v>
      </c>
      <c r="AH16">
        <v>0.95309712458704499</v>
      </c>
      <c r="AI16">
        <v>0.95333418431697903</v>
      </c>
      <c r="AJ16">
        <v>1.4077151687814501E-4</v>
      </c>
    </row>
    <row r="17" spans="1:36" x14ac:dyDescent="0.25">
      <c r="A17">
        <v>69.195122480392399</v>
      </c>
      <c r="B17">
        <v>0.399672205880856</v>
      </c>
      <c r="C17">
        <v>34.621462345123199</v>
      </c>
      <c r="D17">
        <v>2.9930812401428701</v>
      </c>
      <c r="E17" s="6">
        <v>5.4980621566583503E-2</v>
      </c>
      <c r="F17">
        <v>-1</v>
      </c>
      <c r="G17">
        <v>88</v>
      </c>
      <c r="H17">
        <v>448</v>
      </c>
      <c r="I17">
        <v>177</v>
      </c>
      <c r="J17" t="s">
        <v>96</v>
      </c>
      <c r="K17">
        <v>0.94274197550454597</v>
      </c>
      <c r="L17">
        <v>0.943625745984774</v>
      </c>
      <c r="M17">
        <v>0.94498765966466203</v>
      </c>
      <c r="N17">
        <v>0.94552464145247805</v>
      </c>
      <c r="O17" s="4">
        <v>0.94422000565161501</v>
      </c>
      <c r="P17">
        <v>1.0987589503528E-3</v>
      </c>
      <c r="Q17">
        <v>15</v>
      </c>
      <c r="R17">
        <v>0.97580001708539299</v>
      </c>
      <c r="S17">
        <v>0.97608879509013502</v>
      </c>
      <c r="T17">
        <v>0.97565060391492997</v>
      </c>
      <c r="U17">
        <v>0.97541277717872599</v>
      </c>
      <c r="V17">
        <v>0.97573804831729605</v>
      </c>
      <c r="W17">
        <v>2.4510776403875798E-4</v>
      </c>
      <c r="X17">
        <v>0.95097878315416995</v>
      </c>
      <c r="Y17">
        <v>0.95116113679258096</v>
      </c>
      <c r="Z17">
        <v>0.951042606927614</v>
      </c>
      <c r="AA17">
        <v>0.95208202266655695</v>
      </c>
      <c r="AB17" s="4">
        <v>0.95131613738523102</v>
      </c>
      <c r="AC17">
        <v>4.4699894751882798E-4</v>
      </c>
      <c r="AD17">
        <v>17</v>
      </c>
      <c r="AE17">
        <v>0.957631651728864</v>
      </c>
      <c r="AF17">
        <v>0.95755567104619299</v>
      </c>
      <c r="AG17">
        <v>0.95761645559233</v>
      </c>
      <c r="AH17">
        <v>0.95736116049855402</v>
      </c>
      <c r="AI17">
        <v>0.957541234716485</v>
      </c>
      <c r="AJ17">
        <v>1.07782823155134E-4</v>
      </c>
    </row>
    <row r="18" spans="1:36" x14ac:dyDescent="0.25">
      <c r="A18">
        <v>60.441193759441298</v>
      </c>
      <c r="B18">
        <v>3.5066206304601399</v>
      </c>
      <c r="C18">
        <v>22.399509429931602</v>
      </c>
      <c r="D18">
        <v>2.1150223546631</v>
      </c>
      <c r="E18" s="6">
        <v>3.2208979369519997E-2</v>
      </c>
      <c r="F18">
        <v>8</v>
      </c>
      <c r="G18">
        <v>50</v>
      </c>
      <c r="H18">
        <v>351</v>
      </c>
      <c r="I18">
        <v>42</v>
      </c>
      <c r="J18" t="s">
        <v>82</v>
      </c>
      <c r="K18">
        <v>0.94282773449438195</v>
      </c>
      <c r="L18">
        <v>0.94367067828963802</v>
      </c>
      <c r="M18">
        <v>0.94480901838575704</v>
      </c>
      <c r="N18">
        <v>0.94531200676677896</v>
      </c>
      <c r="O18" s="4">
        <v>0.94415485948413902</v>
      </c>
      <c r="P18">
        <v>9.6987188198134004E-4</v>
      </c>
      <c r="Q18">
        <v>16</v>
      </c>
      <c r="R18">
        <v>0.94880801796694003</v>
      </c>
      <c r="S18">
        <v>0.94862070492765704</v>
      </c>
      <c r="T18">
        <v>0.94816570761097996</v>
      </c>
      <c r="U18">
        <v>0.94803266721509905</v>
      </c>
      <c r="V18">
        <v>0.94840677443016896</v>
      </c>
      <c r="W18" s="1">
        <v>3.1813206897339503E-4</v>
      </c>
      <c r="X18">
        <v>0.951065401132416</v>
      </c>
      <c r="Y18">
        <v>0.95087848865304403</v>
      </c>
      <c r="Z18">
        <v>0.95087848865304403</v>
      </c>
      <c r="AA18">
        <v>0.95197261048351001</v>
      </c>
      <c r="AB18" s="4">
        <v>0.95119874723050402</v>
      </c>
      <c r="AC18">
        <v>4.5325948117543702E-4</v>
      </c>
      <c r="AD18">
        <v>22</v>
      </c>
      <c r="AE18">
        <v>0.95220967021344405</v>
      </c>
      <c r="AF18">
        <v>0.95214432682634698</v>
      </c>
      <c r="AG18">
        <v>0.95229932741899703</v>
      </c>
      <c r="AH18">
        <v>0.95208202266655695</v>
      </c>
      <c r="AI18">
        <v>0.952183836781336</v>
      </c>
      <c r="AJ18" s="1">
        <v>8.0518016793192004E-5</v>
      </c>
    </row>
    <row r="19" spans="1:36" x14ac:dyDescent="0.25">
      <c r="A19">
        <v>97.617085158824906</v>
      </c>
      <c r="B19">
        <v>4.9087228127482501</v>
      </c>
      <c r="C19">
        <v>43.187927782535503</v>
      </c>
      <c r="D19">
        <v>2.1810427512131598</v>
      </c>
      <c r="E19" s="6">
        <v>1.8442025303130299E-2</v>
      </c>
      <c r="F19">
        <v>8</v>
      </c>
      <c r="G19">
        <v>94</v>
      </c>
      <c r="H19">
        <v>556</v>
      </c>
      <c r="I19">
        <v>72</v>
      </c>
      <c r="J19" t="s">
        <v>87</v>
      </c>
      <c r="K19">
        <v>0.94273808562987504</v>
      </c>
      <c r="L19">
        <v>0.94373320807528005</v>
      </c>
      <c r="M19">
        <v>0.94473766041585105</v>
      </c>
      <c r="N19">
        <v>0.94521652543622603</v>
      </c>
      <c r="O19" s="4">
        <v>0.94410636988930796</v>
      </c>
      <c r="P19">
        <v>9.5425686024738104E-4</v>
      </c>
      <c r="Q19">
        <v>17</v>
      </c>
      <c r="R19">
        <v>0.95078000277249697</v>
      </c>
      <c r="S19">
        <v>0.95064676406117699</v>
      </c>
      <c r="T19">
        <v>0.95018621915961399</v>
      </c>
      <c r="U19">
        <v>0.94998061081477203</v>
      </c>
      <c r="V19">
        <v>0.95039839920201497</v>
      </c>
      <c r="W19" s="1">
        <v>3.2667793588630502E-4</v>
      </c>
      <c r="X19">
        <v>0.95112010722393903</v>
      </c>
      <c r="Y19">
        <v>0.951065401132416</v>
      </c>
      <c r="Z19">
        <v>0.95106084229145504</v>
      </c>
      <c r="AA19">
        <v>0.95201364005215305</v>
      </c>
      <c r="AB19" s="4">
        <v>0.95131499767499095</v>
      </c>
      <c r="AC19">
        <v>4.0403491560852899E-4</v>
      </c>
      <c r="AD19">
        <v>18</v>
      </c>
      <c r="AE19">
        <v>0.95280383915193401</v>
      </c>
      <c r="AF19">
        <v>0.95270202503715395</v>
      </c>
      <c r="AG19">
        <v>0.95287374137999103</v>
      </c>
      <c r="AH19">
        <v>0.95253334792162403</v>
      </c>
      <c r="AI19">
        <v>0.95272823837267595</v>
      </c>
      <c r="AJ19" s="1">
        <v>1.2801955888903401E-4</v>
      </c>
    </row>
    <row r="20" spans="1:36" x14ac:dyDescent="0.25">
      <c r="A20">
        <v>65.1692063212394</v>
      </c>
      <c r="B20">
        <v>2.1844527454502098</v>
      </c>
      <c r="C20">
        <v>24.2657870054245</v>
      </c>
      <c r="D20">
        <v>3.65967343432124</v>
      </c>
      <c r="E20" s="6">
        <v>8.9856175420801002E-2</v>
      </c>
      <c r="F20">
        <v>-2</v>
      </c>
      <c r="G20">
        <v>95</v>
      </c>
      <c r="H20">
        <v>549</v>
      </c>
      <c r="I20">
        <v>62</v>
      </c>
      <c r="J20" t="s">
        <v>86</v>
      </c>
      <c r="K20">
        <v>0.94239010860719197</v>
      </c>
      <c r="L20">
        <v>0.94338028384629502</v>
      </c>
      <c r="M20">
        <v>0.94493504325009003</v>
      </c>
      <c r="N20">
        <v>0.94549000686114804</v>
      </c>
      <c r="O20" s="4">
        <v>0.94404886064118099</v>
      </c>
      <c r="P20">
        <v>1.23092193950119E-3</v>
      </c>
      <c r="Q20">
        <v>18</v>
      </c>
      <c r="R20">
        <v>0.96898889683627798</v>
      </c>
      <c r="S20">
        <v>0.96894602284863995</v>
      </c>
      <c r="T20">
        <v>0.96823549756780403</v>
      </c>
      <c r="U20">
        <v>0.96836612423494495</v>
      </c>
      <c r="V20">
        <v>0.968634135371917</v>
      </c>
      <c r="W20">
        <v>3.3684995292435597E-4</v>
      </c>
      <c r="X20">
        <v>0.95136172579483302</v>
      </c>
      <c r="Y20">
        <v>0.95114746026970098</v>
      </c>
      <c r="Z20">
        <v>0.951065401132416</v>
      </c>
      <c r="AA20">
        <v>0.95176290379933803</v>
      </c>
      <c r="AB20" s="4">
        <v>0.95133437274907195</v>
      </c>
      <c r="AC20">
        <v>2.7003196832304198E-4</v>
      </c>
      <c r="AD20">
        <v>15</v>
      </c>
      <c r="AE20">
        <v>0.95583090954955596</v>
      </c>
      <c r="AF20">
        <v>0.95569262470709404</v>
      </c>
      <c r="AG20">
        <v>0.95597375323297795</v>
      </c>
      <c r="AH20">
        <v>0.95559384981962103</v>
      </c>
      <c r="AI20">
        <v>0.95577278432731205</v>
      </c>
      <c r="AJ20">
        <v>1.4336157544935499E-4</v>
      </c>
    </row>
    <row r="21" spans="1:36" x14ac:dyDescent="0.25">
      <c r="A21">
        <v>71.059197485446902</v>
      </c>
      <c r="B21">
        <v>3.17221613323035</v>
      </c>
      <c r="C21">
        <v>30.964886367321</v>
      </c>
      <c r="D21">
        <v>4.3234492060272798</v>
      </c>
      <c r="E21" s="6">
        <v>8.1065816364640997E-2</v>
      </c>
      <c r="F21">
        <v>-3</v>
      </c>
      <c r="G21">
        <v>88</v>
      </c>
      <c r="H21">
        <v>581</v>
      </c>
      <c r="I21">
        <v>90</v>
      </c>
      <c r="J21" t="s">
        <v>83</v>
      </c>
      <c r="K21">
        <v>0.94254547704565805</v>
      </c>
      <c r="L21">
        <v>0.94337067253971496</v>
      </c>
      <c r="M21">
        <v>0.94478519151328799</v>
      </c>
      <c r="N21">
        <v>0.94527708505511898</v>
      </c>
      <c r="O21" s="4">
        <v>0.94399460653844502</v>
      </c>
      <c r="P21">
        <v>1.0907618518512E-3</v>
      </c>
      <c r="Q21">
        <v>19</v>
      </c>
      <c r="R21">
        <v>0.974599650990436</v>
      </c>
      <c r="S21">
        <v>0.97474420986378596</v>
      </c>
      <c r="T21">
        <v>0.97396136106337405</v>
      </c>
      <c r="U21">
        <v>0.97439564443725302</v>
      </c>
      <c r="V21">
        <v>0.97442521658871195</v>
      </c>
      <c r="W21">
        <v>2.9505106785769099E-4</v>
      </c>
      <c r="X21">
        <v>0.95108363649625705</v>
      </c>
      <c r="Y21">
        <v>0.951088195337217</v>
      </c>
      <c r="Z21">
        <v>0.95108363649625705</v>
      </c>
      <c r="AA21">
        <v>0.95210937571231802</v>
      </c>
      <c r="AB21" s="4">
        <v>0.95134121101051194</v>
      </c>
      <c r="AC21">
        <v>4.4350400246841799E-4</v>
      </c>
      <c r="AD21">
        <v>14</v>
      </c>
      <c r="AE21">
        <v>0.95732468977087204</v>
      </c>
      <c r="AF21">
        <v>0.95718184608745005</v>
      </c>
      <c r="AG21">
        <v>0.95742650388565198</v>
      </c>
      <c r="AH21">
        <v>0.95679738383313395</v>
      </c>
      <c r="AI21">
        <v>0.95718260589427695</v>
      </c>
      <c r="AJ21">
        <v>2.3878372635228001E-4</v>
      </c>
    </row>
    <row r="22" spans="1:36" x14ac:dyDescent="0.25">
      <c r="A22">
        <v>70.906299054622593</v>
      </c>
      <c r="B22">
        <v>3.0701075086597802</v>
      </c>
      <c r="C22">
        <v>33.879014015197697</v>
      </c>
      <c r="D22">
        <v>2.51823251470078</v>
      </c>
      <c r="E22" s="6">
        <v>9.76070536896846E-2</v>
      </c>
      <c r="F22">
        <v>7</v>
      </c>
      <c r="G22">
        <v>59</v>
      </c>
      <c r="H22">
        <v>438</v>
      </c>
      <c r="I22">
        <v>96</v>
      </c>
      <c r="J22" t="s">
        <v>110</v>
      </c>
      <c r="K22">
        <v>0.94244088244955104</v>
      </c>
      <c r="L22">
        <v>0.94339997692595801</v>
      </c>
      <c r="M22">
        <v>0.94472712946481996</v>
      </c>
      <c r="N22">
        <v>0.94528232989943195</v>
      </c>
      <c r="O22" s="4">
        <v>0.94396257968494002</v>
      </c>
      <c r="P22">
        <v>1.1133689118132701E-3</v>
      </c>
      <c r="Q22">
        <v>20</v>
      </c>
      <c r="R22">
        <v>0.96607739678674898</v>
      </c>
      <c r="S22">
        <v>0.96633715674478304</v>
      </c>
      <c r="T22">
        <v>0.96533205440407699</v>
      </c>
      <c r="U22">
        <v>0.96550277343034296</v>
      </c>
      <c r="V22">
        <v>0.96581234534148797</v>
      </c>
      <c r="W22">
        <v>4.09937016623172E-4</v>
      </c>
      <c r="X22">
        <v>0.95131157854427095</v>
      </c>
      <c r="Y22">
        <v>0.95125687245274704</v>
      </c>
      <c r="Z22">
        <v>0.95122951940698597</v>
      </c>
      <c r="AA22">
        <v>0.952123052235199</v>
      </c>
      <c r="AB22" s="4">
        <v>0.95148025565980099</v>
      </c>
      <c r="AC22">
        <v>3.7229293987299701E-4</v>
      </c>
      <c r="AD22">
        <v>1</v>
      </c>
      <c r="AE22">
        <v>0.95627311712270202</v>
      </c>
      <c r="AF22">
        <v>0.95635213703267996</v>
      </c>
      <c r="AG22">
        <v>0.956286793645583</v>
      </c>
      <c r="AH22">
        <v>0.95598591014220502</v>
      </c>
      <c r="AI22">
        <v>0.95622448948579297</v>
      </c>
      <c r="AJ22">
        <v>1.40943654355005E-4</v>
      </c>
    </row>
    <row r="23" spans="1:36" x14ac:dyDescent="0.25">
      <c r="A23">
        <v>88.052915513515401</v>
      </c>
      <c r="B23">
        <v>3.5380721873010201</v>
      </c>
      <c r="C23">
        <v>45.803734064102102</v>
      </c>
      <c r="D23">
        <v>1.20764461599734</v>
      </c>
      <c r="E23" s="6">
        <v>5.2643653267611702E-2</v>
      </c>
      <c r="F23">
        <v>0</v>
      </c>
      <c r="G23">
        <v>80</v>
      </c>
      <c r="H23">
        <v>539</v>
      </c>
      <c r="I23">
        <v>192</v>
      </c>
      <c r="J23" t="s">
        <v>106</v>
      </c>
      <c r="K23">
        <v>0.94247645763955301</v>
      </c>
      <c r="L23">
        <v>0.94325306512819496</v>
      </c>
      <c r="M23">
        <v>0.94471797178454298</v>
      </c>
      <c r="N23">
        <v>0.94524985998991795</v>
      </c>
      <c r="O23" s="4">
        <v>0.94392433863555203</v>
      </c>
      <c r="P23">
        <v>1.1106110858791101E-3</v>
      </c>
      <c r="Q23">
        <v>21</v>
      </c>
      <c r="R23">
        <v>0.98035590911723103</v>
      </c>
      <c r="S23">
        <v>0.97988582064400598</v>
      </c>
      <c r="T23">
        <v>0.98003222870447204</v>
      </c>
      <c r="U23">
        <v>0.97979568472920497</v>
      </c>
      <c r="V23">
        <v>0.98001741079872895</v>
      </c>
      <c r="W23" s="1">
        <v>2.1288441739936701E-4</v>
      </c>
      <c r="X23">
        <v>0.951065401132416</v>
      </c>
      <c r="Y23">
        <v>0.95137996115867496</v>
      </c>
      <c r="Z23">
        <v>0.951042606927614</v>
      </c>
      <c r="AA23">
        <v>0.95202731657503303</v>
      </c>
      <c r="AB23" s="4">
        <v>0.951378821448434</v>
      </c>
      <c r="AC23">
        <v>3.97435443394816E-4</v>
      </c>
      <c r="AD23">
        <v>12</v>
      </c>
      <c r="AE23">
        <v>0.95906464740404396</v>
      </c>
      <c r="AF23">
        <v>0.95872121471837002</v>
      </c>
      <c r="AG23">
        <v>0.95882302883314896</v>
      </c>
      <c r="AH23">
        <v>0.95863915558108503</v>
      </c>
      <c r="AI23">
        <v>0.95881201163416196</v>
      </c>
      <c r="AJ23">
        <v>1.5974159281481899E-4</v>
      </c>
    </row>
    <row r="24" spans="1:36" x14ac:dyDescent="0.25">
      <c r="A24">
        <v>54.529246747493701</v>
      </c>
      <c r="B24">
        <v>3.2896382663142298</v>
      </c>
      <c r="C24">
        <v>17.1851013302803</v>
      </c>
      <c r="D24">
        <v>0.86972679901558003</v>
      </c>
      <c r="E24" s="6">
        <v>4.2494128416141197E-2</v>
      </c>
      <c r="F24">
        <v>6</v>
      </c>
      <c r="G24">
        <v>84</v>
      </c>
      <c r="H24">
        <v>335</v>
      </c>
      <c r="I24">
        <v>154</v>
      </c>
      <c r="J24" t="s">
        <v>101</v>
      </c>
      <c r="K24">
        <v>0.94244161176795405</v>
      </c>
      <c r="L24">
        <v>0.94342492700808001</v>
      </c>
      <c r="M24">
        <v>0.94464059021232405</v>
      </c>
      <c r="N24">
        <v>0.94505791639613501</v>
      </c>
      <c r="O24" s="4">
        <v>0.943891261346123</v>
      </c>
      <c r="P24">
        <v>1.0297486792614999E-3</v>
      </c>
      <c r="Q24">
        <v>22</v>
      </c>
      <c r="R24">
        <v>0.950121414881543</v>
      </c>
      <c r="S24">
        <v>0.95010867127484799</v>
      </c>
      <c r="T24">
        <v>0.94949484631092795</v>
      </c>
      <c r="U24">
        <v>0.94949686417052503</v>
      </c>
      <c r="V24">
        <v>0.94980544915946097</v>
      </c>
      <c r="W24">
        <v>3.0962752368922098E-4</v>
      </c>
      <c r="X24">
        <v>0.95104716576857495</v>
      </c>
      <c r="Y24">
        <v>0.95081922372056105</v>
      </c>
      <c r="Z24">
        <v>0.95086481213016405</v>
      </c>
      <c r="AA24">
        <v>0.95186775714142402</v>
      </c>
      <c r="AB24" s="4">
        <v>0.95114973969018102</v>
      </c>
      <c r="AC24">
        <v>4.2323013548025101E-4</v>
      </c>
      <c r="AD24">
        <v>23</v>
      </c>
      <c r="AE24">
        <v>0.95239962192012295</v>
      </c>
      <c r="AF24">
        <v>0.95234035698763897</v>
      </c>
      <c r="AG24">
        <v>0.952425455352231</v>
      </c>
      <c r="AH24">
        <v>0.95210937571231802</v>
      </c>
      <c r="AI24">
        <v>0.95231870249307804</v>
      </c>
      <c r="AJ24">
        <v>1.2473045426875901E-4</v>
      </c>
    </row>
    <row r="25" spans="1:36" x14ac:dyDescent="0.25">
      <c r="A25">
        <v>61.389821052551198</v>
      </c>
      <c r="B25">
        <v>2.60315948816613</v>
      </c>
      <c r="C25">
        <v>21.9699137806892</v>
      </c>
      <c r="D25">
        <v>2.0521213348488998</v>
      </c>
      <c r="E25" s="6">
        <v>5.9435041905035103E-2</v>
      </c>
      <c r="F25">
        <v>4</v>
      </c>
      <c r="G25">
        <v>50</v>
      </c>
      <c r="H25">
        <v>527</v>
      </c>
      <c r="I25">
        <v>182</v>
      </c>
      <c r="J25" t="s">
        <v>108</v>
      </c>
      <c r="K25">
        <v>0.94219624315084505</v>
      </c>
      <c r="L25">
        <v>0.94321273369341896</v>
      </c>
      <c r="M25">
        <v>0.94437190310618002</v>
      </c>
      <c r="N25">
        <v>0.94506123771428896</v>
      </c>
      <c r="O25" s="4">
        <v>0.94371052941618305</v>
      </c>
      <c r="P25">
        <v>1.09575220047536E-3</v>
      </c>
      <c r="Q25">
        <v>23</v>
      </c>
      <c r="R25">
        <v>0.94753298825169396</v>
      </c>
      <c r="S25">
        <v>0.94736025526148604</v>
      </c>
      <c r="T25">
        <v>0.94694176232971405</v>
      </c>
      <c r="U25">
        <v>0.94675916513330105</v>
      </c>
      <c r="V25">
        <v>0.94714854274404903</v>
      </c>
      <c r="W25">
        <v>3.1104404908787202E-4</v>
      </c>
      <c r="X25">
        <v>0.95088304749400498</v>
      </c>
      <c r="Y25">
        <v>0.95052745789910298</v>
      </c>
      <c r="Z25">
        <v>0.95087392981208396</v>
      </c>
      <c r="AA25">
        <v>0.95173555075357597</v>
      </c>
      <c r="AB25" s="4">
        <v>0.95100499648969194</v>
      </c>
      <c r="AC25">
        <v>4.45478021205529E-4</v>
      </c>
      <c r="AD25">
        <v>24</v>
      </c>
      <c r="AE25">
        <v>0.95160486397938104</v>
      </c>
      <c r="AF25">
        <v>0.95173555075357597</v>
      </c>
      <c r="AG25">
        <v>0.95178569800413904</v>
      </c>
      <c r="AH25">
        <v>0.95146202029595905</v>
      </c>
      <c r="AI25">
        <v>0.95164703325826405</v>
      </c>
      <c r="AJ25">
        <v>1.2557000341149299E-4</v>
      </c>
    </row>
    <row r="26" spans="1:36" x14ac:dyDescent="0.25">
      <c r="A26">
        <v>66.281537413597107</v>
      </c>
      <c r="B26">
        <v>2.7373989501218601</v>
      </c>
      <c r="C26">
        <v>22.924271762370999</v>
      </c>
      <c r="D26">
        <v>1.1103629982408101</v>
      </c>
      <c r="E26" s="6">
        <v>4.3631531298471603E-2</v>
      </c>
      <c r="F26">
        <v>4</v>
      </c>
      <c r="G26">
        <v>75</v>
      </c>
      <c r="H26">
        <v>570</v>
      </c>
      <c r="I26">
        <v>169</v>
      </c>
      <c r="J26" t="s">
        <v>94</v>
      </c>
      <c r="K26">
        <v>0.94169149126810603</v>
      </c>
      <c r="L26">
        <v>0.942841798816201</v>
      </c>
      <c r="M26">
        <v>0.94381655616258897</v>
      </c>
      <c r="N26">
        <v>0.94452688263475804</v>
      </c>
      <c r="O26" s="4">
        <v>0.94321918222041301</v>
      </c>
      <c r="P26">
        <v>1.06573846228863E-3</v>
      </c>
      <c r="Q26">
        <v>24</v>
      </c>
      <c r="R26">
        <v>0.94655155243934197</v>
      </c>
      <c r="S26">
        <v>0.94639092428917004</v>
      </c>
      <c r="T26">
        <v>0.945938994405781</v>
      </c>
      <c r="U26">
        <v>0.945711111616929</v>
      </c>
      <c r="V26">
        <v>0.94614814568780503</v>
      </c>
      <c r="W26">
        <v>3.3779486909410098E-4</v>
      </c>
      <c r="X26">
        <v>0.95075084110615704</v>
      </c>
      <c r="Y26">
        <v>0.95044083992085804</v>
      </c>
      <c r="Z26">
        <v>0.95059584051350698</v>
      </c>
      <c r="AA26">
        <v>0.95170363886685405</v>
      </c>
      <c r="AB26" s="4">
        <v>0.950872790101844</v>
      </c>
      <c r="AC26">
        <v>4.9205265500794403E-4</v>
      </c>
      <c r="AD26">
        <v>25</v>
      </c>
      <c r="AE26">
        <v>0.95141643188635705</v>
      </c>
      <c r="AF26">
        <v>0.95140427497712898</v>
      </c>
      <c r="AG26">
        <v>0.95153952059228397</v>
      </c>
      <c r="AH26">
        <v>0.95119760752026405</v>
      </c>
      <c r="AI26">
        <v>0.95138945874400804</v>
      </c>
      <c r="AJ26">
        <v>1.2275231314761001E-4</v>
      </c>
    </row>
    <row r="27" spans="1:36" x14ac:dyDescent="0.25">
      <c r="A27">
        <v>53.663802444934802</v>
      </c>
      <c r="B27">
        <v>0.47356582096204802</v>
      </c>
      <c r="C27">
        <v>22.363979637622801</v>
      </c>
      <c r="D27">
        <v>1.6218430507525901</v>
      </c>
      <c r="E27" s="6">
        <v>9.9383437899417296E-2</v>
      </c>
      <c r="F27">
        <v>-3</v>
      </c>
      <c r="G27">
        <v>91</v>
      </c>
      <c r="H27">
        <v>353</v>
      </c>
      <c r="I27">
        <v>183</v>
      </c>
      <c r="J27" t="s">
        <v>109</v>
      </c>
      <c r="K27">
        <v>0.941659584170501</v>
      </c>
      <c r="L27">
        <v>0.94236264425124405</v>
      </c>
      <c r="M27">
        <v>0.94386527041655699</v>
      </c>
      <c r="N27">
        <v>0.94429479642052305</v>
      </c>
      <c r="O27" s="4">
        <v>0.94304557381470699</v>
      </c>
      <c r="P27">
        <v>1.07468829439807E-3</v>
      </c>
      <c r="Q27">
        <v>25</v>
      </c>
      <c r="R27">
        <v>0.98230168363683601</v>
      </c>
      <c r="S27">
        <v>0.98219294619291697</v>
      </c>
      <c r="T27">
        <v>0.98246055459029202</v>
      </c>
      <c r="U27">
        <v>0.98190354839955396</v>
      </c>
      <c r="V27">
        <v>0.98221468320490002</v>
      </c>
      <c r="W27">
        <v>2.0328500811626199E-4</v>
      </c>
      <c r="X27">
        <v>0.95107907765529598</v>
      </c>
      <c r="Y27">
        <v>0.95121584288410499</v>
      </c>
      <c r="Z27">
        <v>0.95089216517592501</v>
      </c>
      <c r="AA27">
        <v>0.95186319830046395</v>
      </c>
      <c r="AB27" s="4">
        <v>0.95126257100394696</v>
      </c>
      <c r="AC27">
        <v>3.65310468278818E-4</v>
      </c>
      <c r="AD27">
        <v>21</v>
      </c>
      <c r="AE27">
        <v>0.96005847473338302</v>
      </c>
      <c r="AF27">
        <v>0.95980317963960804</v>
      </c>
      <c r="AG27">
        <v>0.959853326890171</v>
      </c>
      <c r="AH27">
        <v>0.95952053150007099</v>
      </c>
      <c r="AI27">
        <v>0.95980887819080796</v>
      </c>
      <c r="AJ27">
        <v>1.919963596565E-4</v>
      </c>
    </row>
    <row r="28" spans="1:36" x14ac:dyDescent="0.25">
      <c r="A28">
        <v>44.631241619586902</v>
      </c>
      <c r="B28">
        <v>2.1397374085947001</v>
      </c>
      <c r="C28">
        <v>12.5614086389541</v>
      </c>
      <c r="D28">
        <v>0.58657179568315498</v>
      </c>
      <c r="E28" s="6">
        <v>4.0643147666409599E-2</v>
      </c>
      <c r="F28">
        <v>4</v>
      </c>
      <c r="G28">
        <v>72</v>
      </c>
      <c r="H28">
        <v>338</v>
      </c>
      <c r="I28">
        <v>139</v>
      </c>
      <c r="J28" t="s">
        <v>95</v>
      </c>
      <c r="K28">
        <v>0.93943750298231699</v>
      </c>
      <c r="L28">
        <v>0.94083764561373795</v>
      </c>
      <c r="M28">
        <v>0.941641050734636</v>
      </c>
      <c r="N28">
        <v>0.94229975124682597</v>
      </c>
      <c r="O28" s="4">
        <v>0.94105398764437898</v>
      </c>
      <c r="P28">
        <v>1.06728587571787E-3</v>
      </c>
      <c r="Q28">
        <v>26</v>
      </c>
      <c r="R28">
        <v>0.94360863894459301</v>
      </c>
      <c r="S28">
        <v>0.94332350616982896</v>
      </c>
      <c r="T28">
        <v>0.94294811878449203</v>
      </c>
      <c r="U28">
        <v>0.94274576105469898</v>
      </c>
      <c r="V28">
        <v>0.94315650623840297</v>
      </c>
      <c r="W28" s="1">
        <v>3.3333537840539798E-4</v>
      </c>
      <c r="X28">
        <v>0.950180985986122</v>
      </c>
      <c r="Y28">
        <v>0.95003510307539396</v>
      </c>
      <c r="Z28">
        <v>0.950180985986122</v>
      </c>
      <c r="AA28">
        <v>0.95131157854427095</v>
      </c>
      <c r="AB28" s="4">
        <v>0.95042716339797695</v>
      </c>
      <c r="AC28">
        <v>5.1407880810055897E-4</v>
      </c>
      <c r="AD28">
        <v>27</v>
      </c>
      <c r="AE28">
        <v>0.95084049831170903</v>
      </c>
      <c r="AF28">
        <v>0.95088152788035096</v>
      </c>
      <c r="AG28">
        <v>0.95091647899438003</v>
      </c>
      <c r="AH28">
        <v>0.95060495819542801</v>
      </c>
      <c r="AI28">
        <v>0.95081086584546703</v>
      </c>
      <c r="AJ28">
        <v>1.2188447788532499E-4</v>
      </c>
    </row>
    <row r="29" spans="1:36" x14ac:dyDescent="0.25">
      <c r="A29">
        <v>38.2507739067077</v>
      </c>
      <c r="B29">
        <v>1.32167561510658</v>
      </c>
      <c r="C29">
        <v>10.351021647453299</v>
      </c>
      <c r="D29">
        <v>0.32136786213222202</v>
      </c>
      <c r="E29" s="6">
        <v>6.5815882039706397E-2</v>
      </c>
      <c r="F29">
        <v>3</v>
      </c>
      <c r="G29">
        <v>65</v>
      </c>
      <c r="H29">
        <v>327</v>
      </c>
      <c r="I29">
        <v>98</v>
      </c>
      <c r="J29" t="s">
        <v>99</v>
      </c>
      <c r="K29">
        <v>0.93916161536620701</v>
      </c>
      <c r="L29">
        <v>0.94027717289416402</v>
      </c>
      <c r="M29">
        <v>0.94130428843870495</v>
      </c>
      <c r="N29">
        <v>0.94205742274827897</v>
      </c>
      <c r="O29" s="4">
        <v>0.94070012486183896</v>
      </c>
      <c r="P29">
        <v>1.09008841559454E-3</v>
      </c>
      <c r="Q29">
        <v>27</v>
      </c>
      <c r="R29">
        <v>0.94280621977176104</v>
      </c>
      <c r="S29">
        <v>0.94232477866861297</v>
      </c>
      <c r="T29">
        <v>0.94211197310857497</v>
      </c>
      <c r="U29">
        <v>0.94182543054455004</v>
      </c>
      <c r="V29">
        <v>0.94226710052337503</v>
      </c>
      <c r="W29" s="1">
        <v>3.5815960738058602E-4</v>
      </c>
      <c r="X29">
        <v>0.94998951466579096</v>
      </c>
      <c r="Y29">
        <v>0.94998039698387005</v>
      </c>
      <c r="Z29">
        <v>0.950203780190924</v>
      </c>
      <c r="AA29">
        <v>0.95125231361178697</v>
      </c>
      <c r="AB29" s="4">
        <v>0.95035650136309302</v>
      </c>
      <c r="AC29">
        <v>5.2486595465075299E-4</v>
      </c>
      <c r="AD29">
        <v>28</v>
      </c>
      <c r="AE29">
        <v>0.95069765462828704</v>
      </c>
      <c r="AF29">
        <v>0.95067941926444599</v>
      </c>
      <c r="AG29">
        <v>0.95077667453826498</v>
      </c>
      <c r="AH29">
        <v>0.95043324185259104</v>
      </c>
      <c r="AI29">
        <v>0.95064674757089696</v>
      </c>
      <c r="AJ29">
        <v>1.2857359434412E-4</v>
      </c>
    </row>
    <row r="30" spans="1:36" x14ac:dyDescent="0.25">
      <c r="A30">
        <v>77.743177533149705</v>
      </c>
      <c r="B30">
        <v>0.66969770099890602</v>
      </c>
      <c r="C30">
        <v>31.639978408813398</v>
      </c>
      <c r="D30">
        <v>1.8063156208351201</v>
      </c>
      <c r="E30" s="6">
        <v>8.7613836600014799E-3</v>
      </c>
      <c r="F30">
        <v>-2</v>
      </c>
      <c r="G30">
        <v>91</v>
      </c>
      <c r="H30">
        <v>323</v>
      </c>
      <c r="I30">
        <v>192</v>
      </c>
      <c r="J30" t="s">
        <v>80</v>
      </c>
      <c r="K30">
        <v>0.93818817388561004</v>
      </c>
      <c r="L30">
        <v>0.939610378557589</v>
      </c>
      <c r="M30">
        <v>0.94080434385091005</v>
      </c>
      <c r="N30">
        <v>0.94073413471769696</v>
      </c>
      <c r="O30" s="4">
        <v>0.93983425775295104</v>
      </c>
      <c r="P30">
        <v>1.0619039012041899E-3</v>
      </c>
      <c r="Q30">
        <v>28</v>
      </c>
      <c r="R30">
        <v>0.94598499348987197</v>
      </c>
      <c r="S30">
        <v>0.94565228776786403</v>
      </c>
      <c r="T30">
        <v>0.94530700706273096</v>
      </c>
      <c r="U30">
        <v>0.945120709670211</v>
      </c>
      <c r="V30">
        <v>0.94551624949766999</v>
      </c>
      <c r="W30">
        <v>3.3108212458097099E-4</v>
      </c>
      <c r="X30">
        <v>0.950513781376222</v>
      </c>
      <c r="Y30">
        <v>0.95002142655251298</v>
      </c>
      <c r="Z30">
        <v>0.95046363412565904</v>
      </c>
      <c r="AA30">
        <v>0.95126143129370699</v>
      </c>
      <c r="AB30" s="4">
        <v>0.95056506833702603</v>
      </c>
      <c r="AC30">
        <v>4.4536137262080299E-4</v>
      </c>
      <c r="AD30">
        <v>26</v>
      </c>
      <c r="AE30">
        <v>0.95191790439198698</v>
      </c>
      <c r="AF30">
        <v>0.95206834614367597</v>
      </c>
      <c r="AG30">
        <v>0.95205466962079499</v>
      </c>
      <c r="AH30">
        <v>0.95175530573107003</v>
      </c>
      <c r="AI30">
        <v>0.95194905647188199</v>
      </c>
      <c r="AJ30" s="1">
        <v>1.2638627760448999E-4</v>
      </c>
    </row>
    <row r="31" spans="1:36" x14ac:dyDescent="0.25">
      <c r="A31">
        <v>38.373633742332402</v>
      </c>
      <c r="B31">
        <v>1.6092637765484601</v>
      </c>
      <c r="C31">
        <v>10.633121013641301</v>
      </c>
      <c r="D31">
        <v>0.293391713692504</v>
      </c>
      <c r="E31" s="6">
        <v>3.4170348372063897E-2</v>
      </c>
      <c r="F31">
        <v>4</v>
      </c>
      <c r="G31">
        <v>50</v>
      </c>
      <c r="H31">
        <v>270</v>
      </c>
      <c r="I31">
        <v>182</v>
      </c>
      <c r="J31" t="s">
        <v>103</v>
      </c>
      <c r="K31">
        <v>0.93766859955425497</v>
      </c>
      <c r="L31">
        <v>0.93915325616566303</v>
      </c>
      <c r="M31">
        <v>0.93988831591216104</v>
      </c>
      <c r="N31">
        <v>0.940327642655719</v>
      </c>
      <c r="O31" s="4">
        <v>0.93925945357194895</v>
      </c>
      <c r="P31">
        <v>1.00977598460457E-3</v>
      </c>
      <c r="Q31">
        <v>29</v>
      </c>
      <c r="R31">
        <v>0.94151081112883095</v>
      </c>
      <c r="S31">
        <v>0.94101331986008196</v>
      </c>
      <c r="T31">
        <v>0.94081762440877503</v>
      </c>
      <c r="U31">
        <v>0.94048387506755105</v>
      </c>
      <c r="V31">
        <v>0.94095640761630905</v>
      </c>
      <c r="W31">
        <v>3.7187028871530698E-4</v>
      </c>
      <c r="X31">
        <v>0.94951083636496203</v>
      </c>
      <c r="Y31">
        <v>0.94954730709264401</v>
      </c>
      <c r="Z31">
        <v>0.94965671927569095</v>
      </c>
      <c r="AA31">
        <v>0.95063687008215003</v>
      </c>
      <c r="AB31" s="4">
        <v>0.94983793320386201</v>
      </c>
      <c r="AC31">
        <v>4.6437982885548702E-4</v>
      </c>
      <c r="AD31">
        <v>31</v>
      </c>
      <c r="AE31">
        <v>0.95026760396436805</v>
      </c>
      <c r="AF31">
        <v>0.95025240782783305</v>
      </c>
      <c r="AG31">
        <v>0.95030711391935696</v>
      </c>
      <c r="AH31">
        <v>0.94987402402813104</v>
      </c>
      <c r="AI31">
        <v>0.95017528743492197</v>
      </c>
      <c r="AJ31">
        <v>1.7507695371012799E-4</v>
      </c>
    </row>
    <row r="32" spans="1:36" x14ac:dyDescent="0.25">
      <c r="A32">
        <v>38.3708928823471</v>
      </c>
      <c r="B32">
        <v>0.81036273448303198</v>
      </c>
      <c r="C32">
        <v>10.3207342624664</v>
      </c>
      <c r="D32">
        <v>0.35162383278906001</v>
      </c>
      <c r="E32" s="6">
        <v>8.1687661383903196E-2</v>
      </c>
      <c r="F32">
        <v>2</v>
      </c>
      <c r="G32">
        <v>80</v>
      </c>
      <c r="H32">
        <v>393</v>
      </c>
      <c r="I32">
        <v>52</v>
      </c>
      <c r="J32" t="s">
        <v>102</v>
      </c>
      <c r="K32">
        <v>0.93657616404631905</v>
      </c>
      <c r="L32">
        <v>0.93787322176860899</v>
      </c>
      <c r="M32">
        <v>0.93827160564435896</v>
      </c>
      <c r="N32">
        <v>0.93929750490464203</v>
      </c>
      <c r="O32" s="4">
        <v>0.93800462409098195</v>
      </c>
      <c r="P32">
        <v>9.7475440723515802E-4</v>
      </c>
      <c r="Q32">
        <v>30</v>
      </c>
      <c r="R32">
        <v>0.93976043042333601</v>
      </c>
      <c r="S32">
        <v>0.93927259569898203</v>
      </c>
      <c r="T32">
        <v>0.93897382637398097</v>
      </c>
      <c r="U32">
        <v>0.93855441393594996</v>
      </c>
      <c r="V32">
        <v>0.93914031660806196</v>
      </c>
      <c r="W32">
        <v>4.3961342137739499E-4</v>
      </c>
      <c r="X32">
        <v>0.94951995404688305</v>
      </c>
      <c r="Y32">
        <v>0.94960201318416804</v>
      </c>
      <c r="Z32">
        <v>0.94946980679631998</v>
      </c>
      <c r="AA32">
        <v>0.95041804571605704</v>
      </c>
      <c r="AB32" s="4">
        <v>0.94975245493585703</v>
      </c>
      <c r="AC32">
        <v>3.8716612761706799E-4</v>
      </c>
      <c r="AD32">
        <v>32</v>
      </c>
      <c r="AE32">
        <v>0.95016730946324202</v>
      </c>
      <c r="AF32">
        <v>0.95006701496211599</v>
      </c>
      <c r="AG32">
        <v>0.95012172105363901</v>
      </c>
      <c r="AH32">
        <v>0.94946828718266596</v>
      </c>
      <c r="AI32">
        <v>0.94995608316541502</v>
      </c>
      <c r="AJ32">
        <v>2.8385878672937301E-4</v>
      </c>
    </row>
    <row r="33" spans="1:36" x14ac:dyDescent="0.25">
      <c r="A33">
        <v>62.807324171066199</v>
      </c>
      <c r="B33">
        <v>0.44575875905912998</v>
      </c>
      <c r="C33">
        <v>21.195299327373501</v>
      </c>
      <c r="D33">
        <v>1.6503145756684601</v>
      </c>
      <c r="E33" s="6">
        <v>7.9264475645381399E-3</v>
      </c>
      <c r="F33">
        <v>9</v>
      </c>
      <c r="G33">
        <v>85</v>
      </c>
      <c r="H33">
        <v>288</v>
      </c>
      <c r="I33">
        <v>145</v>
      </c>
      <c r="J33" t="s">
        <v>81</v>
      </c>
      <c r="K33">
        <v>0.93482485915816804</v>
      </c>
      <c r="L33">
        <v>0.93632252964412099</v>
      </c>
      <c r="M33">
        <v>0.93730879287269098</v>
      </c>
      <c r="N33">
        <v>0.93721707167020696</v>
      </c>
      <c r="O33" s="4">
        <v>0.93641831333629699</v>
      </c>
      <c r="P33">
        <v>9.974015508073641E-4</v>
      </c>
      <c r="Q33">
        <v>31</v>
      </c>
      <c r="R33">
        <v>0.94106348395463302</v>
      </c>
      <c r="S33">
        <v>0.94075091559871604</v>
      </c>
      <c r="T33">
        <v>0.94032096765548201</v>
      </c>
      <c r="U33">
        <v>0.940167060090073</v>
      </c>
      <c r="V33">
        <v>0.94057560682472596</v>
      </c>
      <c r="W33" s="1">
        <v>3.5373323318335003E-4</v>
      </c>
      <c r="X33">
        <v>0.94962480738896904</v>
      </c>
      <c r="Y33">
        <v>0.94957010129744601</v>
      </c>
      <c r="Z33">
        <v>0.94989833784658495</v>
      </c>
      <c r="AA33">
        <v>0.95065054660503101</v>
      </c>
      <c r="AB33" s="4">
        <v>0.949935948284508</v>
      </c>
      <c r="AC33">
        <v>4.3090543613243202E-4</v>
      </c>
      <c r="AD33">
        <v>29</v>
      </c>
      <c r="AE33">
        <v>0.95085873367554996</v>
      </c>
      <c r="AF33">
        <v>0.95085873367554996</v>
      </c>
      <c r="AG33">
        <v>0.95087544942573798</v>
      </c>
      <c r="AH33">
        <v>0.95069461540097999</v>
      </c>
      <c r="AI33">
        <v>0.95082188304445403</v>
      </c>
      <c r="AJ33" s="1">
        <v>7.3794221155124303E-5</v>
      </c>
    </row>
    <row r="34" spans="1:36" x14ac:dyDescent="0.25">
      <c r="A34">
        <v>89.989085972309098</v>
      </c>
      <c r="B34">
        <v>6.3953377977382901</v>
      </c>
      <c r="C34">
        <v>31.686864852905199</v>
      </c>
      <c r="D34">
        <v>0.81632441525624999</v>
      </c>
      <c r="E34" s="6">
        <v>5.6695720506953198E-3</v>
      </c>
      <c r="F34">
        <v>-2</v>
      </c>
      <c r="G34">
        <v>98</v>
      </c>
      <c r="H34">
        <v>421</v>
      </c>
      <c r="I34">
        <v>90</v>
      </c>
      <c r="J34" t="s">
        <v>73</v>
      </c>
      <c r="K34">
        <v>0.93475446616356905</v>
      </c>
      <c r="L34">
        <v>0.93620179895778499</v>
      </c>
      <c r="M34">
        <v>0.93689122038192396</v>
      </c>
      <c r="N34">
        <v>0.93677680860198298</v>
      </c>
      <c r="O34" s="4">
        <v>0.93615607352631502</v>
      </c>
      <c r="P34">
        <v>8.5034506934853805E-4</v>
      </c>
      <c r="Q34">
        <v>32</v>
      </c>
      <c r="R34">
        <v>0.93963101013154604</v>
      </c>
      <c r="S34">
        <v>0.93926057771850302</v>
      </c>
      <c r="T34">
        <v>0.93870805548987302</v>
      </c>
      <c r="U34">
        <v>0.93864661893353996</v>
      </c>
      <c r="V34">
        <v>0.93906156556836595</v>
      </c>
      <c r="W34">
        <v>4.0651661460109999E-4</v>
      </c>
      <c r="X34">
        <v>0.94968863116241298</v>
      </c>
      <c r="Y34">
        <v>0.94960657202512799</v>
      </c>
      <c r="Z34">
        <v>0.94986186711890297</v>
      </c>
      <c r="AA34">
        <v>0.95050922253526204</v>
      </c>
      <c r="AB34" s="4">
        <v>0.949916573210426</v>
      </c>
      <c r="AC34">
        <v>3.54360089039776E-4</v>
      </c>
      <c r="AD34">
        <v>30</v>
      </c>
      <c r="AE34">
        <v>0.95061863471830899</v>
      </c>
      <c r="AF34">
        <v>0.95058824244523998</v>
      </c>
      <c r="AG34">
        <v>0.95059887974081403</v>
      </c>
      <c r="AH34">
        <v>0.95032079044223705</v>
      </c>
      <c r="AI34">
        <v>0.95053163683664998</v>
      </c>
      <c r="AJ34">
        <v>1.2221971663175699E-4</v>
      </c>
    </row>
    <row r="35" spans="1:36" x14ac:dyDescent="0.25">
      <c r="A35">
        <v>35.483241796493502</v>
      </c>
      <c r="B35">
        <v>0.90608145006567598</v>
      </c>
      <c r="C35">
        <v>9.4217650890350306</v>
      </c>
      <c r="D35">
        <v>0.122843972035863</v>
      </c>
      <c r="E35" s="6">
        <v>6.3171254458821005E-2</v>
      </c>
      <c r="F35">
        <v>2</v>
      </c>
      <c r="G35">
        <v>79</v>
      </c>
      <c r="H35">
        <v>349</v>
      </c>
      <c r="I35">
        <v>136</v>
      </c>
      <c r="J35" t="s">
        <v>85</v>
      </c>
      <c r="K35">
        <v>0.93401280103346496</v>
      </c>
      <c r="L35">
        <v>0.93513358357808896</v>
      </c>
      <c r="M35">
        <v>0.93550707308206804</v>
      </c>
      <c r="N35">
        <v>0.93683367918535498</v>
      </c>
      <c r="O35" s="4">
        <v>0.93537178421974398</v>
      </c>
      <c r="P35">
        <v>1.0073498415424801E-3</v>
      </c>
      <c r="Q35">
        <v>33</v>
      </c>
      <c r="R35">
        <v>0.93711523750182102</v>
      </c>
      <c r="S35">
        <v>0.93638607193189205</v>
      </c>
      <c r="T35">
        <v>0.93605451668418305</v>
      </c>
      <c r="U35">
        <v>0.93598846145088799</v>
      </c>
      <c r="V35">
        <v>0.93638607189219603</v>
      </c>
      <c r="W35">
        <v>4.4713124618431601E-4</v>
      </c>
      <c r="X35">
        <v>0.94880421601611997</v>
      </c>
      <c r="Y35">
        <v>0.94905951110989495</v>
      </c>
      <c r="Z35">
        <v>0.94866289194635101</v>
      </c>
      <c r="AA35">
        <v>0.95007613264403601</v>
      </c>
      <c r="AB35" s="4">
        <v>0.94915068792910096</v>
      </c>
      <c r="AC35">
        <v>5.5288987150104395E-4</v>
      </c>
      <c r="AD35">
        <v>34</v>
      </c>
      <c r="AE35">
        <v>0.94959897395686099</v>
      </c>
      <c r="AF35">
        <v>0.94942573800037</v>
      </c>
      <c r="AG35">
        <v>0.94917956058851505</v>
      </c>
      <c r="AH35">
        <v>0.94905343265528097</v>
      </c>
      <c r="AI35">
        <v>0.94931442630025697</v>
      </c>
      <c r="AJ35" s="1">
        <v>2.1193401472042E-4</v>
      </c>
    </row>
    <row r="36" spans="1:36" x14ac:dyDescent="0.25">
      <c r="A36">
        <v>116.34914511442101</v>
      </c>
      <c r="B36">
        <v>7.8682815093262297</v>
      </c>
      <c r="C36">
        <v>49.464236021041799</v>
      </c>
      <c r="D36">
        <v>2.02047279182589</v>
      </c>
      <c r="E36" s="6">
        <v>4.2661334820974202E-3</v>
      </c>
      <c r="F36">
        <v>7</v>
      </c>
      <c r="G36">
        <v>82</v>
      </c>
      <c r="H36">
        <v>576</v>
      </c>
      <c r="I36">
        <v>176</v>
      </c>
      <c r="J36" t="s">
        <v>93</v>
      </c>
      <c r="K36">
        <v>0.93324440203086101</v>
      </c>
      <c r="L36">
        <v>0.93443645050680602</v>
      </c>
      <c r="M36">
        <v>0.935454052926318</v>
      </c>
      <c r="N36">
        <v>0.93536814733797702</v>
      </c>
      <c r="O36" s="4">
        <v>0.93462576320049096</v>
      </c>
      <c r="P36">
        <v>8.9179538775060996E-4</v>
      </c>
      <c r="Q36">
        <v>34</v>
      </c>
      <c r="R36">
        <v>0.93861955077986003</v>
      </c>
      <c r="S36">
        <v>0.93818276702131398</v>
      </c>
      <c r="T36">
        <v>0.93787004009169195</v>
      </c>
      <c r="U36">
        <v>0.93782437009812802</v>
      </c>
      <c r="V36">
        <v>0.93812418199774905</v>
      </c>
      <c r="W36" s="1">
        <v>3.1752862817610702E-4</v>
      </c>
      <c r="X36">
        <v>0.949123334883339</v>
      </c>
      <c r="Y36">
        <v>0.949168923292942</v>
      </c>
      <c r="Z36">
        <v>0.94946980679631998</v>
      </c>
      <c r="AA36">
        <v>0.95017642714516204</v>
      </c>
      <c r="AB36" s="4">
        <v>0.94948462302944103</v>
      </c>
      <c r="AC36">
        <v>4.2101303525913099E-4</v>
      </c>
      <c r="AD36">
        <v>33</v>
      </c>
      <c r="AE36">
        <v>0.95013995641747995</v>
      </c>
      <c r="AF36">
        <v>0.95007309341672896</v>
      </c>
      <c r="AG36">
        <v>0.95005485805288803</v>
      </c>
      <c r="AH36">
        <v>0.94986794557351695</v>
      </c>
      <c r="AI36">
        <v>0.950033963365154</v>
      </c>
      <c r="AJ36">
        <v>1.00950709746399E-4</v>
      </c>
    </row>
    <row r="37" spans="1:36" x14ac:dyDescent="0.25">
      <c r="A37">
        <v>55.819755494594503</v>
      </c>
      <c r="B37">
        <v>1.6389481085242199</v>
      </c>
      <c r="C37">
        <v>14.594816744327501</v>
      </c>
      <c r="D37">
        <v>0.75587851955289598</v>
      </c>
      <c r="E37" s="6">
        <v>2.1538671086664501E-2</v>
      </c>
      <c r="F37">
        <v>2</v>
      </c>
      <c r="G37">
        <v>82</v>
      </c>
      <c r="H37">
        <v>587</v>
      </c>
      <c r="I37">
        <v>166</v>
      </c>
      <c r="J37" t="s">
        <v>89</v>
      </c>
      <c r="K37">
        <v>0.92851360523621895</v>
      </c>
      <c r="L37">
        <v>0.92965210515538099</v>
      </c>
      <c r="M37">
        <v>0.93005543899117704</v>
      </c>
      <c r="N37">
        <v>0.93138919537415898</v>
      </c>
      <c r="O37" s="4">
        <v>0.92990258618923405</v>
      </c>
      <c r="P37">
        <v>1.0277864179786399E-3</v>
      </c>
      <c r="Q37">
        <v>35</v>
      </c>
      <c r="R37">
        <v>0.93150186149766101</v>
      </c>
      <c r="S37">
        <v>0.93068673113895295</v>
      </c>
      <c r="T37">
        <v>0.93068213762056495</v>
      </c>
      <c r="U37">
        <v>0.93042183314524596</v>
      </c>
      <c r="V37">
        <v>0.93082314085060602</v>
      </c>
      <c r="W37" s="1">
        <v>4.06263187919689E-4</v>
      </c>
      <c r="X37">
        <v>0.94742744604611695</v>
      </c>
      <c r="Y37">
        <v>0.94802465421191295</v>
      </c>
      <c r="Z37">
        <v>0.94783318289158103</v>
      </c>
      <c r="AA37">
        <v>0.94879053949323899</v>
      </c>
      <c r="AB37" s="4">
        <v>0.94801895566071204</v>
      </c>
      <c r="AC37">
        <v>4.9491646517657605E-4</v>
      </c>
      <c r="AD37">
        <v>36</v>
      </c>
      <c r="AE37">
        <v>0.948368086897587</v>
      </c>
      <c r="AF37">
        <v>0.94813558600861303</v>
      </c>
      <c r="AG37">
        <v>0.94822828244147195</v>
      </c>
      <c r="AH37">
        <v>0.94795779121116197</v>
      </c>
      <c r="AI37">
        <v>0.94817243663970796</v>
      </c>
      <c r="AJ37">
        <v>1.4902047341757601E-4</v>
      </c>
    </row>
    <row r="38" spans="1:36" x14ac:dyDescent="0.25">
      <c r="A38">
        <v>66.925361096858893</v>
      </c>
      <c r="B38">
        <v>2.7112761228728499</v>
      </c>
      <c r="C38">
        <v>18.917554080486202</v>
      </c>
      <c r="D38">
        <v>2.1828981760592798</v>
      </c>
      <c r="E38" s="6">
        <v>8.5481002144809099E-3</v>
      </c>
      <c r="F38">
        <v>3</v>
      </c>
      <c r="G38">
        <v>77</v>
      </c>
      <c r="H38">
        <v>588</v>
      </c>
      <c r="I38">
        <v>145</v>
      </c>
      <c r="J38" t="s">
        <v>104</v>
      </c>
      <c r="K38">
        <v>0.92782631309136798</v>
      </c>
      <c r="L38">
        <v>0.92892347656524998</v>
      </c>
      <c r="M38">
        <v>0.92950531028580796</v>
      </c>
      <c r="N38">
        <v>0.93083163544357805</v>
      </c>
      <c r="O38" s="4">
        <v>0.92927168384650105</v>
      </c>
      <c r="P38">
        <v>1.0837867904803899E-3</v>
      </c>
      <c r="Q38">
        <v>36</v>
      </c>
      <c r="R38">
        <v>0.93082652190396997</v>
      </c>
      <c r="S38">
        <v>0.93015881206500695</v>
      </c>
      <c r="T38">
        <v>0.93001165666637697</v>
      </c>
      <c r="U38">
        <v>0.92990244238503095</v>
      </c>
      <c r="V38">
        <v>0.93022485825509604</v>
      </c>
      <c r="W38" s="1">
        <v>3.59085002577381E-4</v>
      </c>
      <c r="X38">
        <v>0.94781038868678003</v>
      </c>
      <c r="Y38">
        <v>0.94813406639495901</v>
      </c>
      <c r="Z38">
        <v>0.94833921423817202</v>
      </c>
      <c r="AA38">
        <v>0.94895465776780896</v>
      </c>
      <c r="AB38" s="4">
        <v>0.94830958177193003</v>
      </c>
      <c r="AC38">
        <v>4.1743278121432101E-4</v>
      </c>
      <c r="AD38">
        <v>35</v>
      </c>
      <c r="AE38">
        <v>0.94855347976330495</v>
      </c>
      <c r="AF38">
        <v>0.94856715628618504</v>
      </c>
      <c r="AG38">
        <v>0.94850637174004804</v>
      </c>
      <c r="AH38">
        <v>0.94821460591859097</v>
      </c>
      <c r="AI38">
        <v>0.94846040342703197</v>
      </c>
      <c r="AJ38" s="1">
        <v>1.43691403943292E-4</v>
      </c>
    </row>
    <row r="39" spans="1:36" x14ac:dyDescent="0.25">
      <c r="A39">
        <v>51.5768128633499</v>
      </c>
      <c r="B39">
        <v>1.9520574921107601</v>
      </c>
      <c r="C39">
        <v>13.658592164516399</v>
      </c>
      <c r="D39">
        <v>0.67810878564372901</v>
      </c>
      <c r="E39" s="6">
        <v>2.0360982067240199E-2</v>
      </c>
      <c r="F39">
        <v>2</v>
      </c>
      <c r="G39">
        <v>79</v>
      </c>
      <c r="H39">
        <v>530</v>
      </c>
      <c r="I39">
        <v>47</v>
      </c>
      <c r="J39" t="s">
        <v>107</v>
      </c>
      <c r="K39">
        <v>0.92702961524258998</v>
      </c>
      <c r="L39">
        <v>0.92818566349879905</v>
      </c>
      <c r="M39">
        <v>0.92823396320844098</v>
      </c>
      <c r="N39">
        <v>0.92958493546335597</v>
      </c>
      <c r="O39" s="4">
        <v>0.92825854435329602</v>
      </c>
      <c r="P39">
        <v>9.04916569030419E-4</v>
      </c>
      <c r="Q39">
        <v>37</v>
      </c>
      <c r="R39">
        <v>0.92994880367453003</v>
      </c>
      <c r="S39">
        <v>0.92926094013550098</v>
      </c>
      <c r="T39">
        <v>0.928830836819455</v>
      </c>
      <c r="U39">
        <v>0.92857661474988695</v>
      </c>
      <c r="V39">
        <v>0.92915429884484302</v>
      </c>
      <c r="W39" s="1">
        <v>5.1984538198907005E-4</v>
      </c>
      <c r="X39">
        <v>0.94741832836419604</v>
      </c>
      <c r="Y39">
        <v>0.947824065209661</v>
      </c>
      <c r="Z39">
        <v>0.94751862286532196</v>
      </c>
      <c r="AA39">
        <v>0.94844862642121797</v>
      </c>
      <c r="AB39" s="4">
        <v>0.94780241071509896</v>
      </c>
      <c r="AC39">
        <v>4.0190746818319503E-4</v>
      </c>
      <c r="AD39">
        <v>37</v>
      </c>
      <c r="AE39">
        <v>0.94822676282781804</v>
      </c>
      <c r="AF39">
        <v>0.94790004589233201</v>
      </c>
      <c r="AG39">
        <v>0.94780279061851302</v>
      </c>
      <c r="AH39">
        <v>0.94755813282031098</v>
      </c>
      <c r="AI39">
        <v>0.94787193303974404</v>
      </c>
      <c r="AJ39">
        <v>2.3976330156801499E-4</v>
      </c>
    </row>
    <row r="40" spans="1:36" x14ac:dyDescent="0.25">
      <c r="A40">
        <v>30.2667966485023</v>
      </c>
      <c r="B40">
        <v>0.65630409148656998</v>
      </c>
      <c r="C40">
        <v>7.0938497781753496</v>
      </c>
      <c r="D40">
        <v>0.116670059712134</v>
      </c>
      <c r="E40" s="6">
        <v>7.7979302818993901E-2</v>
      </c>
      <c r="F40">
        <v>1</v>
      </c>
      <c r="G40">
        <v>73</v>
      </c>
      <c r="H40">
        <v>330</v>
      </c>
      <c r="I40">
        <v>171</v>
      </c>
      <c r="J40" t="s">
        <v>74</v>
      </c>
      <c r="K40">
        <v>0.91644724387477505</v>
      </c>
      <c r="L40">
        <v>0.91771372466353696</v>
      </c>
      <c r="M40">
        <v>0.91750745560459301</v>
      </c>
      <c r="N40">
        <v>0.91959515722243201</v>
      </c>
      <c r="O40" s="4">
        <v>0.91781589534133401</v>
      </c>
      <c r="P40">
        <v>1.1340804201029201E-3</v>
      </c>
      <c r="Q40">
        <v>38</v>
      </c>
      <c r="R40">
        <v>0.91909589909198197</v>
      </c>
      <c r="S40">
        <v>0.918557059026328</v>
      </c>
      <c r="T40">
        <v>0.91874699898761703</v>
      </c>
      <c r="U40">
        <v>0.91803341522012405</v>
      </c>
      <c r="V40">
        <v>0.91860834308151296</v>
      </c>
      <c r="W40" s="1">
        <v>3.8409257470021E-4</v>
      </c>
      <c r="X40">
        <v>0.945904793165385</v>
      </c>
      <c r="Y40">
        <v>0.94620111782780303</v>
      </c>
      <c r="Z40">
        <v>0.94603244071227299</v>
      </c>
      <c r="AA40">
        <v>0.94695332658624798</v>
      </c>
      <c r="AB40" s="4">
        <v>0.94627291957292703</v>
      </c>
      <c r="AC40">
        <v>4.0664982747161898E-4</v>
      </c>
      <c r="AD40">
        <v>38</v>
      </c>
      <c r="AE40">
        <v>0.94645793253523203</v>
      </c>
      <c r="AF40">
        <v>0.94638195185256102</v>
      </c>
      <c r="AG40">
        <v>0.94645945214888505</v>
      </c>
      <c r="AH40">
        <v>0.946138813668013</v>
      </c>
      <c r="AI40">
        <v>0.94635953755117297</v>
      </c>
      <c r="AJ40">
        <v>1.31230649266906E-4</v>
      </c>
    </row>
    <row r="41" spans="1:36" x14ac:dyDescent="0.25">
      <c r="A41">
        <v>43.992971777915898</v>
      </c>
      <c r="B41">
        <v>1.5050992939928001</v>
      </c>
      <c r="C41">
        <v>10.721162021160101</v>
      </c>
      <c r="D41">
        <v>0.103464957245009</v>
      </c>
      <c r="E41" s="6">
        <v>1.0361309329775199E-2</v>
      </c>
      <c r="F41">
        <v>2</v>
      </c>
      <c r="G41">
        <v>96</v>
      </c>
      <c r="H41">
        <v>428</v>
      </c>
      <c r="I41">
        <v>93</v>
      </c>
      <c r="J41" t="s">
        <v>76</v>
      </c>
      <c r="K41">
        <v>0.91512949706494195</v>
      </c>
      <c r="L41">
        <v>0.91610854686213405</v>
      </c>
      <c r="M41">
        <v>0.91638715475327404</v>
      </c>
      <c r="N41">
        <v>0.91833312516491605</v>
      </c>
      <c r="O41" s="4">
        <v>0.91648958096131605</v>
      </c>
      <c r="P41">
        <v>1.1623426289867401E-3</v>
      </c>
      <c r="Q41">
        <v>39</v>
      </c>
      <c r="R41">
        <v>0.91756033434337902</v>
      </c>
      <c r="S41">
        <v>0.91726866954404096</v>
      </c>
      <c r="T41">
        <v>0.91717490144617397</v>
      </c>
      <c r="U41">
        <v>0.91673353021515003</v>
      </c>
      <c r="V41">
        <v>0.91718435888718597</v>
      </c>
      <c r="W41">
        <v>2.9656439656438699E-4</v>
      </c>
      <c r="X41">
        <v>0.94517993745270201</v>
      </c>
      <c r="Y41">
        <v>0.94603699955323295</v>
      </c>
      <c r="Z41">
        <v>0.94582729286906098</v>
      </c>
      <c r="AA41">
        <v>0.94665700192382995</v>
      </c>
      <c r="AB41" s="4">
        <v>0.94592530794970597</v>
      </c>
      <c r="AC41">
        <v>5.2750242177334998E-4</v>
      </c>
      <c r="AD41">
        <v>39</v>
      </c>
      <c r="AE41">
        <v>0.94610386255398404</v>
      </c>
      <c r="AF41">
        <v>0.94602180341669895</v>
      </c>
      <c r="AG41">
        <v>0.94610234294033002</v>
      </c>
      <c r="AH41">
        <v>0.94581361634618</v>
      </c>
      <c r="AI41">
        <v>0.946010406314298</v>
      </c>
      <c r="AJ41" s="1">
        <v>1.18366588864404E-4</v>
      </c>
    </row>
    <row r="42" spans="1:36" x14ac:dyDescent="0.25">
      <c r="A42">
        <v>26.3025721311569</v>
      </c>
      <c r="B42">
        <v>0.244047921690938</v>
      </c>
      <c r="C42">
        <v>6.5604166388511604</v>
      </c>
      <c r="D42">
        <v>0.155977805659652</v>
      </c>
      <c r="E42" s="6">
        <v>3.4677230722418698E-2</v>
      </c>
      <c r="F42">
        <v>1</v>
      </c>
      <c r="G42">
        <v>89</v>
      </c>
      <c r="H42">
        <v>279</v>
      </c>
      <c r="I42">
        <v>78</v>
      </c>
      <c r="J42" t="s">
        <v>75</v>
      </c>
      <c r="K42">
        <v>0.89904465728742999</v>
      </c>
      <c r="L42">
        <v>0.89941178913881503</v>
      </c>
      <c r="M42">
        <v>0.89925972985285896</v>
      </c>
      <c r="N42">
        <v>0.902068042896077</v>
      </c>
      <c r="O42" s="4">
        <v>0.89994605479379497</v>
      </c>
      <c r="P42">
        <v>1.2320544514500501E-3</v>
      </c>
      <c r="Q42">
        <v>40</v>
      </c>
      <c r="R42">
        <v>0.90099516919434097</v>
      </c>
      <c r="S42">
        <v>0.90046218044547299</v>
      </c>
      <c r="T42">
        <v>0.90079648018920599</v>
      </c>
      <c r="U42">
        <v>0.89992400791502403</v>
      </c>
      <c r="V42">
        <v>0.90054445943601102</v>
      </c>
      <c r="W42" s="1">
        <v>4.05704223688248E-4</v>
      </c>
      <c r="X42">
        <v>0.94301904683753202</v>
      </c>
      <c r="Y42">
        <v>0.94399463880303003</v>
      </c>
      <c r="Z42">
        <v>0.94330169497706895</v>
      </c>
      <c r="AA42">
        <v>0.94426361041968598</v>
      </c>
      <c r="AB42" s="4">
        <v>0.94364474775932905</v>
      </c>
      <c r="AC42">
        <v>5.0363716845606304E-4</v>
      </c>
      <c r="AD42">
        <v>40</v>
      </c>
      <c r="AE42">
        <v>0.94387458932441004</v>
      </c>
      <c r="AF42">
        <v>0.94360257848044704</v>
      </c>
      <c r="AG42">
        <v>0.94366944148119702</v>
      </c>
      <c r="AH42">
        <v>0.94358890195756595</v>
      </c>
      <c r="AI42">
        <v>0.94368387781090501</v>
      </c>
      <c r="AJ42" s="1">
        <v>1.14246753618157E-4</v>
      </c>
    </row>
    <row r="44" spans="1:36" x14ac:dyDescent="0.25">
      <c r="A44" s="2" t="s">
        <v>111</v>
      </c>
    </row>
    <row r="45" spans="1:36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25</v>
      </c>
      <c r="Z45" t="s">
        <v>26</v>
      </c>
      <c r="AA45" t="s">
        <v>27</v>
      </c>
      <c r="AB45" t="s">
        <v>28</v>
      </c>
      <c r="AC45" t="s">
        <v>29</v>
      </c>
      <c r="AD45" t="s">
        <v>30</v>
      </c>
      <c r="AE45" t="s">
        <v>31</v>
      </c>
      <c r="AF45" t="s">
        <v>32</v>
      </c>
      <c r="AG45" t="s">
        <v>33</v>
      </c>
      <c r="AH45" t="s">
        <v>34</v>
      </c>
      <c r="AI45" t="s">
        <v>35</v>
      </c>
      <c r="AJ45" t="s">
        <v>36</v>
      </c>
    </row>
    <row r="46" spans="1:36" x14ac:dyDescent="0.25">
      <c r="A46">
        <v>85.691754996776496</v>
      </c>
      <c r="B46">
        <v>1.0023152012137799</v>
      </c>
      <c r="C46">
        <v>47.498522222041998</v>
      </c>
      <c r="D46">
        <v>4.1145805635129502</v>
      </c>
      <c r="E46" s="6">
        <v>2.6629263014827698E-2</v>
      </c>
      <c r="F46">
        <v>9</v>
      </c>
      <c r="G46">
        <v>56</v>
      </c>
      <c r="H46">
        <v>527</v>
      </c>
      <c r="I46">
        <v>83</v>
      </c>
      <c r="J46" t="s">
        <v>100</v>
      </c>
      <c r="K46">
        <v>0.94380336403610199</v>
      </c>
      <c r="L46">
        <v>0.94463938100114098</v>
      </c>
      <c r="M46">
        <v>0.94582277096579404</v>
      </c>
      <c r="N46">
        <v>0.94651915732498604</v>
      </c>
      <c r="O46" s="4">
        <v>0.94519616833200604</v>
      </c>
      <c r="P46">
        <v>1.04795594787148E-3</v>
      </c>
      <c r="Q46">
        <v>1</v>
      </c>
      <c r="R46">
        <v>0.95565062651747801</v>
      </c>
      <c r="S46">
        <v>0.95562369014635695</v>
      </c>
      <c r="T46">
        <v>0.95503632306696296</v>
      </c>
      <c r="U46">
        <v>0.95495098739850603</v>
      </c>
      <c r="V46">
        <v>0.95531540678232596</v>
      </c>
      <c r="W46">
        <v>3.23303306068129E-4</v>
      </c>
      <c r="X46">
        <v>0.95126599013466795</v>
      </c>
      <c r="Y46">
        <v>0.95127966665754904</v>
      </c>
      <c r="Z46">
        <v>0.95109731301913802</v>
      </c>
      <c r="AA46">
        <v>0.95220967021344405</v>
      </c>
      <c r="AB46" s="4">
        <v>0.95146316000620001</v>
      </c>
      <c r="AC46">
        <v>4.3694029188844102E-4</v>
      </c>
      <c r="AD46">
        <v>14</v>
      </c>
      <c r="AE46">
        <v>0.95366394047977199</v>
      </c>
      <c r="AF46">
        <v>0.95375815652628404</v>
      </c>
      <c r="AG46">
        <v>0.95374448000340395</v>
      </c>
      <c r="AH46">
        <v>0.95348766529597495</v>
      </c>
      <c r="AI46">
        <v>0.95366356057635904</v>
      </c>
      <c r="AJ46">
        <v>1.0774465346774499E-4</v>
      </c>
    </row>
    <row r="47" spans="1:36" x14ac:dyDescent="0.25">
      <c r="A47">
        <v>82.345181226730304</v>
      </c>
      <c r="B47">
        <v>4.82047443870783</v>
      </c>
      <c r="C47">
        <v>38.726566851138998</v>
      </c>
      <c r="D47">
        <v>4.1692509195874896</v>
      </c>
      <c r="E47" s="6">
        <v>3.0230751361551102E-2</v>
      </c>
      <c r="F47">
        <v>-1</v>
      </c>
      <c r="G47">
        <v>89</v>
      </c>
      <c r="H47">
        <v>426</v>
      </c>
      <c r="I47">
        <v>162</v>
      </c>
      <c r="J47" t="s">
        <v>97</v>
      </c>
      <c r="K47">
        <v>0.94376453190880605</v>
      </c>
      <c r="L47">
        <v>0.94472095080555896</v>
      </c>
      <c r="M47">
        <v>0.94590741998513095</v>
      </c>
      <c r="N47">
        <v>0.94629899629511205</v>
      </c>
      <c r="O47" s="4">
        <v>0.94517297474865203</v>
      </c>
      <c r="P47">
        <v>9.994212333545719E-4</v>
      </c>
      <c r="Q47">
        <v>2</v>
      </c>
      <c r="R47">
        <v>0.96426586649462598</v>
      </c>
      <c r="S47">
        <v>0.96415105529531797</v>
      </c>
      <c r="T47">
        <v>0.96414237369384004</v>
      </c>
      <c r="U47">
        <v>0.96398789910772897</v>
      </c>
      <c r="V47">
        <v>0.96413679864787805</v>
      </c>
      <c r="W47" s="1">
        <v>9.88229670351884E-5</v>
      </c>
      <c r="X47">
        <v>0.95131157854427095</v>
      </c>
      <c r="Y47">
        <v>0.95135716695387296</v>
      </c>
      <c r="Z47">
        <v>0.95101525388185304</v>
      </c>
      <c r="AA47">
        <v>0.952214229054405</v>
      </c>
      <c r="AB47" s="4">
        <v>0.95147455710859996</v>
      </c>
      <c r="AC47">
        <v>4.4677077522172799E-4</v>
      </c>
      <c r="AD47">
        <v>13</v>
      </c>
      <c r="AE47">
        <v>0.95518051490588995</v>
      </c>
      <c r="AF47">
        <v>0.95528384863432303</v>
      </c>
      <c r="AG47">
        <v>0.95512884804167297</v>
      </c>
      <c r="AH47">
        <v>0.95475958192389099</v>
      </c>
      <c r="AI47">
        <v>0.95508819837644399</v>
      </c>
      <c r="AJ47">
        <v>1.97764084952635E-4</v>
      </c>
    </row>
    <row r="48" spans="1:36" x14ac:dyDescent="0.25">
      <c r="A48">
        <v>80.283894538879395</v>
      </c>
      <c r="B48">
        <v>5.2913663238470399</v>
      </c>
      <c r="C48">
        <v>41.157382845878601</v>
      </c>
      <c r="D48">
        <v>1.5948876395379801</v>
      </c>
      <c r="E48" s="6">
        <v>3.02269115959161E-2</v>
      </c>
      <c r="F48">
        <v>-3</v>
      </c>
      <c r="G48">
        <v>71</v>
      </c>
      <c r="H48">
        <v>439</v>
      </c>
      <c r="I48">
        <v>130</v>
      </c>
      <c r="J48" t="s">
        <v>77</v>
      </c>
      <c r="K48">
        <v>0.94376545854353</v>
      </c>
      <c r="L48">
        <v>0.94459460661288197</v>
      </c>
      <c r="M48">
        <v>0.94582751291228495</v>
      </c>
      <c r="N48">
        <v>0.94647553727595402</v>
      </c>
      <c r="O48" s="4">
        <v>0.94516577883616204</v>
      </c>
      <c r="P48">
        <v>1.0536239590946701E-3</v>
      </c>
      <c r="Q48">
        <v>3</v>
      </c>
      <c r="R48">
        <v>0.96212200194896202</v>
      </c>
      <c r="S48">
        <v>0.96213111118753802</v>
      </c>
      <c r="T48">
        <v>0.96185243310986401</v>
      </c>
      <c r="U48">
        <v>0.96147789634972902</v>
      </c>
      <c r="V48">
        <v>0.96189586064902299</v>
      </c>
      <c r="W48">
        <v>2.6601823718114899E-4</v>
      </c>
      <c r="X48">
        <v>0.95133893159003202</v>
      </c>
      <c r="Y48">
        <v>0.95133893159003202</v>
      </c>
      <c r="Z48">
        <v>0.951065401132416</v>
      </c>
      <c r="AA48">
        <v>0.95229172935072903</v>
      </c>
      <c r="AB48" s="4">
        <v>0.95150874841580202</v>
      </c>
      <c r="AC48">
        <v>4.6564242364046201E-4</v>
      </c>
      <c r="AD48">
        <v>7</v>
      </c>
      <c r="AE48">
        <v>0.95465016974084504</v>
      </c>
      <c r="AF48">
        <v>0.95458330674009395</v>
      </c>
      <c r="AG48">
        <v>0.95462281669508298</v>
      </c>
      <c r="AH48">
        <v>0.95433560971458598</v>
      </c>
      <c r="AI48">
        <v>0.95454797572265204</v>
      </c>
      <c r="AJ48">
        <v>1.24892344325263E-4</v>
      </c>
    </row>
    <row r="49" spans="1:36" x14ac:dyDescent="0.25">
      <c r="A49">
        <v>65.380971550941396</v>
      </c>
      <c r="B49">
        <v>0.54808318870571004</v>
      </c>
      <c r="C49">
        <v>28.8541626930236</v>
      </c>
      <c r="D49">
        <v>2.4009249994917101</v>
      </c>
      <c r="E49" s="6">
        <v>7.6859756255592701E-2</v>
      </c>
      <c r="F49">
        <v>5</v>
      </c>
      <c r="G49">
        <v>98</v>
      </c>
      <c r="H49">
        <v>534</v>
      </c>
      <c r="I49">
        <v>65</v>
      </c>
      <c r="J49" t="s">
        <v>91</v>
      </c>
      <c r="K49">
        <v>0.94371921217339905</v>
      </c>
      <c r="L49">
        <v>0.94450924447986395</v>
      </c>
      <c r="M49">
        <v>0.94582035349664695</v>
      </c>
      <c r="N49">
        <v>0.94656762463451805</v>
      </c>
      <c r="O49" s="4">
        <v>0.94515410869610705</v>
      </c>
      <c r="P49">
        <v>1.10868022110281E-3</v>
      </c>
      <c r="Q49">
        <v>4</v>
      </c>
      <c r="R49">
        <v>0.95330688634110505</v>
      </c>
      <c r="S49">
        <v>0.95303852965235802</v>
      </c>
      <c r="T49">
        <v>0.95253149530620296</v>
      </c>
      <c r="U49">
        <v>0.95246699075976404</v>
      </c>
      <c r="V49">
        <v>0.95283597551485699</v>
      </c>
      <c r="W49">
        <v>3.5058634166527502E-4</v>
      </c>
      <c r="X49">
        <v>0.95126143129370699</v>
      </c>
      <c r="Y49">
        <v>0.95103804808665404</v>
      </c>
      <c r="Z49">
        <v>0.95114290142874003</v>
      </c>
      <c r="AA49">
        <v>0.95235099428321301</v>
      </c>
      <c r="AB49" s="4">
        <v>0.95144834377307896</v>
      </c>
      <c r="AC49">
        <v>5.2710335665883204E-4</v>
      </c>
      <c r="AD49">
        <v>15</v>
      </c>
      <c r="AE49">
        <v>0.95307736960955003</v>
      </c>
      <c r="AF49">
        <v>0.95293604553978195</v>
      </c>
      <c r="AG49">
        <v>0.95312903647376601</v>
      </c>
      <c r="AH49">
        <v>0.95282815297038803</v>
      </c>
      <c r="AI49">
        <v>0.95299265114837195</v>
      </c>
      <c r="AJ49">
        <v>1.1836597920344401E-4</v>
      </c>
    </row>
    <row r="50" spans="1:36" x14ac:dyDescent="0.25">
      <c r="A50">
        <v>60.299151122570002</v>
      </c>
      <c r="B50">
        <v>3.6093905141241298</v>
      </c>
      <c r="C50">
        <v>23.528423249721499</v>
      </c>
      <c r="D50">
        <v>1.2677686728601001</v>
      </c>
      <c r="E50" s="6">
        <v>6.8227855863079098E-2</v>
      </c>
      <c r="F50">
        <v>6</v>
      </c>
      <c r="G50">
        <v>90</v>
      </c>
      <c r="H50">
        <v>401</v>
      </c>
      <c r="I50">
        <v>99</v>
      </c>
      <c r="J50" t="s">
        <v>71</v>
      </c>
      <c r="K50">
        <v>0.94370116403188797</v>
      </c>
      <c r="L50">
        <v>0.94457178464500202</v>
      </c>
      <c r="M50">
        <v>0.94571933050599899</v>
      </c>
      <c r="N50">
        <v>0.94640831775752299</v>
      </c>
      <c r="O50" s="4">
        <v>0.94510014923510299</v>
      </c>
      <c r="P50">
        <v>1.04055502835809E-3</v>
      </c>
      <c r="Q50">
        <v>5</v>
      </c>
      <c r="R50">
        <v>0.95522465395526501</v>
      </c>
      <c r="S50">
        <v>0.95508305649735403</v>
      </c>
      <c r="T50">
        <v>0.95470528417525102</v>
      </c>
      <c r="U50">
        <v>0.95476546500859005</v>
      </c>
      <c r="V50">
        <v>0.95494461490911497</v>
      </c>
      <c r="W50" s="1">
        <v>2.16195413776758E-4</v>
      </c>
      <c r="X50">
        <v>0.95121128404314403</v>
      </c>
      <c r="Y50">
        <v>0.95140731420443603</v>
      </c>
      <c r="Z50">
        <v>0.95111554838297896</v>
      </c>
      <c r="AA50">
        <v>0.95220511137248398</v>
      </c>
      <c r="AB50" s="4">
        <v>0.95148481450076094</v>
      </c>
      <c r="AC50">
        <v>4.2895520055438898E-4</v>
      </c>
      <c r="AD50">
        <v>11</v>
      </c>
      <c r="AE50">
        <v>0.95344359650002497</v>
      </c>
      <c r="AF50">
        <v>0.95348766529597495</v>
      </c>
      <c r="AG50">
        <v>0.95356972443326005</v>
      </c>
      <c r="AH50">
        <v>0.95328555668006898</v>
      </c>
      <c r="AI50">
        <v>0.95344663572733201</v>
      </c>
      <c r="AJ50">
        <v>1.0342866067929599E-4</v>
      </c>
    </row>
    <row r="51" spans="1:36" x14ac:dyDescent="0.25">
      <c r="A51">
        <v>98.453525483608203</v>
      </c>
      <c r="B51">
        <v>6.7316867525659401</v>
      </c>
      <c r="C51">
        <v>54.646397650241802</v>
      </c>
      <c r="D51">
        <v>1.99259307547148</v>
      </c>
      <c r="E51" s="6">
        <v>2.9880160409220299E-2</v>
      </c>
      <c r="F51">
        <v>8</v>
      </c>
      <c r="G51">
        <v>51</v>
      </c>
      <c r="H51">
        <v>531</v>
      </c>
      <c r="I51">
        <v>145</v>
      </c>
      <c r="J51" t="s">
        <v>79</v>
      </c>
      <c r="K51">
        <v>0.94360428298936405</v>
      </c>
      <c r="L51">
        <v>0.94444119534472804</v>
      </c>
      <c r="M51">
        <v>0.94579178478360004</v>
      </c>
      <c r="N51">
        <v>0.94642161489198995</v>
      </c>
      <c r="O51" s="4">
        <v>0.94506471950241999</v>
      </c>
      <c r="P51">
        <v>1.1058307064406401E-3</v>
      </c>
      <c r="Q51">
        <v>6</v>
      </c>
      <c r="R51">
        <v>0.96028940686698805</v>
      </c>
      <c r="S51">
        <v>0.96029393097775395</v>
      </c>
      <c r="T51">
        <v>0.96028190370056099</v>
      </c>
      <c r="U51">
        <v>0.95987915678910996</v>
      </c>
      <c r="V51">
        <v>0.96018609958360301</v>
      </c>
      <c r="W51">
        <v>1.7726555804927399E-4</v>
      </c>
      <c r="X51">
        <v>0.95114746026970098</v>
      </c>
      <c r="Y51">
        <v>0.95149393218268097</v>
      </c>
      <c r="Z51">
        <v>0.95105172460953502</v>
      </c>
      <c r="AA51">
        <v>0.95225069978208698</v>
      </c>
      <c r="AB51" s="4">
        <v>0.95148595421100102</v>
      </c>
      <c r="AC51">
        <v>4.71177496176965E-4</v>
      </c>
      <c r="AD51">
        <v>10</v>
      </c>
      <c r="AE51">
        <v>0.95480517033349399</v>
      </c>
      <c r="AF51">
        <v>0.95476110153754501</v>
      </c>
      <c r="AG51">
        <v>0.95484923912944297</v>
      </c>
      <c r="AH51">
        <v>0.95456811060355995</v>
      </c>
      <c r="AI51">
        <v>0.95474590540101001</v>
      </c>
      <c r="AJ51">
        <v>1.07275468095254E-4</v>
      </c>
    </row>
    <row r="52" spans="1:36" x14ac:dyDescent="0.25">
      <c r="A52">
        <v>56.210807919502201</v>
      </c>
      <c r="B52">
        <v>2.9151131973842102</v>
      </c>
      <c r="C52">
        <v>20.670146763324698</v>
      </c>
      <c r="D52">
        <v>0.97785342287483501</v>
      </c>
      <c r="E52" s="6">
        <v>5.5652967453494101E-2</v>
      </c>
      <c r="F52">
        <v>-3</v>
      </c>
      <c r="G52">
        <v>51</v>
      </c>
      <c r="H52">
        <v>351</v>
      </c>
      <c r="I52">
        <v>111</v>
      </c>
      <c r="J52" t="s">
        <v>105</v>
      </c>
      <c r="K52">
        <v>0.94370310118460199</v>
      </c>
      <c r="L52">
        <v>0.94434439267798298</v>
      </c>
      <c r="M52">
        <v>0.94588962148106903</v>
      </c>
      <c r="N52">
        <v>0.94629793275311802</v>
      </c>
      <c r="O52" s="4">
        <v>0.94505876202419303</v>
      </c>
      <c r="P52">
        <v>1.0693469277215999E-3</v>
      </c>
      <c r="Q52">
        <v>7</v>
      </c>
      <c r="R52">
        <v>0.96614936993786904</v>
      </c>
      <c r="S52">
        <v>0.96618076269495701</v>
      </c>
      <c r="T52">
        <v>0.96589525691011802</v>
      </c>
      <c r="U52">
        <v>0.96601991633554196</v>
      </c>
      <c r="V52">
        <v>0.96606132646962195</v>
      </c>
      <c r="W52" s="1">
        <v>1.13259174045295E-4</v>
      </c>
      <c r="X52">
        <v>0.95122951940698597</v>
      </c>
      <c r="Y52">
        <v>0.95141187304539698</v>
      </c>
      <c r="Z52">
        <v>0.95115201911066105</v>
      </c>
      <c r="AA52">
        <v>0.95220967021344405</v>
      </c>
      <c r="AB52" s="4">
        <v>0.95150077044412196</v>
      </c>
      <c r="AC52">
        <v>4.2001376411499698E-4</v>
      </c>
      <c r="AD52">
        <v>9</v>
      </c>
      <c r="AE52">
        <v>0.95500879856305299</v>
      </c>
      <c r="AF52">
        <v>0.95494041594864898</v>
      </c>
      <c r="AG52">
        <v>0.95495105324422302</v>
      </c>
      <c r="AH52">
        <v>0.95474286617370396</v>
      </c>
      <c r="AI52">
        <v>0.95491078348240699</v>
      </c>
      <c r="AJ52">
        <v>1.0037793005499099E-4</v>
      </c>
    </row>
    <row r="53" spans="1:36" x14ac:dyDescent="0.25">
      <c r="A53">
        <v>96.007031440734806</v>
      </c>
      <c r="B53">
        <v>6.6064570132584901</v>
      </c>
      <c r="C53">
        <v>55.423377692699397</v>
      </c>
      <c r="D53">
        <v>1.1269582775265199</v>
      </c>
      <c r="E53" s="6">
        <v>3.1393320378361601E-2</v>
      </c>
      <c r="F53">
        <v>8</v>
      </c>
      <c r="G53">
        <v>91</v>
      </c>
      <c r="H53">
        <v>525</v>
      </c>
      <c r="I53">
        <v>198</v>
      </c>
      <c r="J53" t="s">
        <v>90</v>
      </c>
      <c r="K53">
        <v>0.94360478946636095</v>
      </c>
      <c r="L53">
        <v>0.94441645422938003</v>
      </c>
      <c r="M53">
        <v>0.94576062892843404</v>
      </c>
      <c r="N53">
        <v>0.94643844272745603</v>
      </c>
      <c r="O53" s="4">
        <v>0.94505507883790796</v>
      </c>
      <c r="P53">
        <v>1.1093553570640101E-3</v>
      </c>
      <c r="Q53">
        <v>8</v>
      </c>
      <c r="R53">
        <v>0.960466436680944</v>
      </c>
      <c r="S53">
        <v>0.960865201643334</v>
      </c>
      <c r="T53">
        <v>0.96076797800376901</v>
      </c>
      <c r="U53">
        <v>0.959991148799618</v>
      </c>
      <c r="V53">
        <v>0.96052269128191603</v>
      </c>
      <c r="W53">
        <v>3.4028697970041002E-4</v>
      </c>
      <c r="X53">
        <v>0.95128878433946895</v>
      </c>
      <c r="Y53">
        <v>0.95149849102364203</v>
      </c>
      <c r="Z53">
        <v>0.95113834258777996</v>
      </c>
      <c r="AA53">
        <v>0.95222334673632503</v>
      </c>
      <c r="AB53" s="4">
        <v>0.95153724117180405</v>
      </c>
      <c r="AC53">
        <v>4.1626112523270102E-4</v>
      </c>
      <c r="AD53">
        <v>6</v>
      </c>
      <c r="AE53">
        <v>0.95483860183386904</v>
      </c>
      <c r="AF53">
        <v>0.95478389574234601</v>
      </c>
      <c r="AG53">
        <v>0.95484619990213604</v>
      </c>
      <c r="AH53">
        <v>0.95452708103491701</v>
      </c>
      <c r="AI53">
        <v>0.95474894462831705</v>
      </c>
      <c r="AJ53">
        <v>1.30328466999029E-4</v>
      </c>
    </row>
    <row r="54" spans="1:36" x14ac:dyDescent="0.25">
      <c r="A54">
        <v>67.105595946311894</v>
      </c>
      <c r="B54">
        <v>3.0587115519122201</v>
      </c>
      <c r="C54">
        <v>31.635930418968201</v>
      </c>
      <c r="D54">
        <v>4.0444470310504297</v>
      </c>
      <c r="E54" s="6">
        <v>5.9912934536355801E-2</v>
      </c>
      <c r="F54">
        <v>7</v>
      </c>
      <c r="G54">
        <v>84</v>
      </c>
      <c r="H54">
        <v>418</v>
      </c>
      <c r="I54">
        <v>192</v>
      </c>
      <c r="J54" t="s">
        <v>98</v>
      </c>
      <c r="K54">
        <v>0.94350845631290103</v>
      </c>
      <c r="L54">
        <v>0.94437703862618005</v>
      </c>
      <c r="M54">
        <v>0.94572323478486697</v>
      </c>
      <c r="N54">
        <v>0.94657559240898803</v>
      </c>
      <c r="O54" s="4">
        <v>0.94504608053323402</v>
      </c>
      <c r="P54">
        <v>1.1842560718575001E-3</v>
      </c>
      <c r="Q54">
        <v>9</v>
      </c>
      <c r="R54">
        <v>0.96029726395580495</v>
      </c>
      <c r="S54">
        <v>0.960003871556254</v>
      </c>
      <c r="T54">
        <v>0.95967990341606701</v>
      </c>
      <c r="U54">
        <v>0.95917943708173903</v>
      </c>
      <c r="V54">
        <v>0.95979011900246602</v>
      </c>
      <c r="W54">
        <v>4.14718591859509E-4</v>
      </c>
      <c r="X54">
        <v>0.95130246086235004</v>
      </c>
      <c r="Y54">
        <v>0.951594226683807</v>
      </c>
      <c r="Z54">
        <v>0.95118393099738296</v>
      </c>
      <c r="AA54">
        <v>0.95217775832672302</v>
      </c>
      <c r="AB54" s="4">
        <v>0.95156459421756601</v>
      </c>
      <c r="AC54">
        <v>3.8420915232801603E-4</v>
      </c>
      <c r="AD54">
        <v>2</v>
      </c>
      <c r="AE54">
        <v>0.95457570867182695</v>
      </c>
      <c r="AF54">
        <v>0.95451796335299699</v>
      </c>
      <c r="AG54">
        <v>0.95463497360431004</v>
      </c>
      <c r="AH54">
        <v>0.95437967851053496</v>
      </c>
      <c r="AI54">
        <v>0.95452708103491701</v>
      </c>
      <c r="AJ54" s="1">
        <v>9.4625696720693396E-5</v>
      </c>
    </row>
    <row r="55" spans="1:36" x14ac:dyDescent="0.25">
      <c r="A55">
        <v>72.461654841899801</v>
      </c>
      <c r="B55">
        <v>4.0231017911776696</v>
      </c>
      <c r="C55">
        <v>33.280953347682903</v>
      </c>
      <c r="D55">
        <v>1.0295004546972299</v>
      </c>
      <c r="E55" s="6">
        <v>2.8854534221031701E-2</v>
      </c>
      <c r="F55">
        <v>8</v>
      </c>
      <c r="G55">
        <v>77</v>
      </c>
      <c r="H55">
        <v>429</v>
      </c>
      <c r="I55">
        <v>54</v>
      </c>
      <c r="J55" t="s">
        <v>88</v>
      </c>
      <c r="K55">
        <v>0.94364954161284498</v>
      </c>
      <c r="L55">
        <v>0.94432657955789701</v>
      </c>
      <c r="M55">
        <v>0.94553766402791595</v>
      </c>
      <c r="N55">
        <v>0.94623123081382698</v>
      </c>
      <c r="O55" s="4">
        <v>0.94493625400312098</v>
      </c>
      <c r="P55">
        <v>1.00821508898634E-3</v>
      </c>
      <c r="Q55">
        <v>10</v>
      </c>
      <c r="R55">
        <v>0.951137570921612</v>
      </c>
      <c r="S55">
        <v>0.95094378836933602</v>
      </c>
      <c r="T55">
        <v>0.95040625405665002</v>
      </c>
      <c r="U55">
        <v>0.95035989182990499</v>
      </c>
      <c r="V55">
        <v>0.95071187629437603</v>
      </c>
      <c r="W55">
        <v>3.3626520099153503E-4</v>
      </c>
      <c r="X55">
        <v>0.95112922490585905</v>
      </c>
      <c r="Y55">
        <v>0.951042606927614</v>
      </c>
      <c r="Z55">
        <v>0.95094231242648797</v>
      </c>
      <c r="AA55">
        <v>0.95208658150751702</v>
      </c>
      <c r="AB55" s="4">
        <v>0.95130018144187001</v>
      </c>
      <c r="AC55">
        <v>4.5882078827654102E-4</v>
      </c>
      <c r="AD55">
        <v>22</v>
      </c>
      <c r="AE55">
        <v>0.95282055490212103</v>
      </c>
      <c r="AF55">
        <v>0.95279168224270605</v>
      </c>
      <c r="AG55">
        <v>0.95286310408441699</v>
      </c>
      <c r="AH55">
        <v>0.95258045594487994</v>
      </c>
      <c r="AI55">
        <v>0.95276394929353103</v>
      </c>
      <c r="AJ55">
        <v>1.0894355528046101E-4</v>
      </c>
    </row>
    <row r="56" spans="1:36" x14ac:dyDescent="0.25">
      <c r="A56">
        <v>61.0686811804771</v>
      </c>
      <c r="B56">
        <v>3.8307350657033701</v>
      </c>
      <c r="C56">
        <v>23.6551496982574</v>
      </c>
      <c r="D56">
        <v>1.4729390233950299</v>
      </c>
      <c r="E56" s="6">
        <v>4.1975535396363298E-2</v>
      </c>
      <c r="F56">
        <v>7</v>
      </c>
      <c r="G56">
        <v>55</v>
      </c>
      <c r="H56">
        <v>340</v>
      </c>
      <c r="I56">
        <v>127</v>
      </c>
      <c r="J56" t="s">
        <v>78</v>
      </c>
      <c r="K56">
        <v>0.94346313551836203</v>
      </c>
      <c r="L56">
        <v>0.94414564642291898</v>
      </c>
      <c r="M56">
        <v>0.94559593917377305</v>
      </c>
      <c r="N56">
        <v>0.94636020196122295</v>
      </c>
      <c r="O56" s="4">
        <v>0.944891230769069</v>
      </c>
      <c r="P56">
        <v>1.1456267238233199E-3</v>
      </c>
      <c r="Q56">
        <v>11</v>
      </c>
      <c r="R56">
        <v>0.95515360649800896</v>
      </c>
      <c r="S56">
        <v>0.95494854718406097</v>
      </c>
      <c r="T56">
        <v>0.95473739931058998</v>
      </c>
      <c r="U56">
        <v>0.95472986291663198</v>
      </c>
      <c r="V56">
        <v>0.95489235397732297</v>
      </c>
      <c r="W56">
        <v>1.7451708340128499E-4</v>
      </c>
      <c r="X56">
        <v>0.95117025447450199</v>
      </c>
      <c r="Y56">
        <v>0.95120672520218397</v>
      </c>
      <c r="Z56">
        <v>0.95120216636122401</v>
      </c>
      <c r="AA56">
        <v>0.95217775832672302</v>
      </c>
      <c r="AB56" s="4">
        <v>0.95143922609115805</v>
      </c>
      <c r="AC56">
        <v>4.2662324493181398E-4</v>
      </c>
      <c r="AD56">
        <v>18</v>
      </c>
      <c r="AE56">
        <v>0.95351653795539004</v>
      </c>
      <c r="AF56">
        <v>0.95345271418194599</v>
      </c>
      <c r="AG56">
        <v>0.95362291091112905</v>
      </c>
      <c r="AH56">
        <v>0.95326124286161396</v>
      </c>
      <c r="AI56">
        <v>0.95346335147752004</v>
      </c>
      <c r="AJ56">
        <v>1.31576079667227E-4</v>
      </c>
    </row>
    <row r="57" spans="1:36" x14ac:dyDescent="0.25">
      <c r="A57">
        <v>56.713781118392902</v>
      </c>
      <c r="B57">
        <v>2.39308537905805</v>
      </c>
      <c r="C57">
        <v>21.100887715816398</v>
      </c>
      <c r="D57">
        <v>1.6062446219944</v>
      </c>
      <c r="E57" s="6">
        <v>8.1804996336484706E-2</v>
      </c>
      <c r="F57">
        <v>-2</v>
      </c>
      <c r="G57">
        <v>73</v>
      </c>
      <c r="H57">
        <v>454</v>
      </c>
      <c r="I57">
        <v>66</v>
      </c>
      <c r="J57" t="s">
        <v>72</v>
      </c>
      <c r="K57">
        <v>0.943452748291564</v>
      </c>
      <c r="L57">
        <v>0.94421897956838396</v>
      </c>
      <c r="M57">
        <v>0.94547431563902995</v>
      </c>
      <c r="N57">
        <v>0.94615508387603497</v>
      </c>
      <c r="O57" s="4">
        <v>0.94482528184375303</v>
      </c>
      <c r="P57">
        <v>1.0536922123505E-3</v>
      </c>
      <c r="Q57">
        <v>12</v>
      </c>
      <c r="R57">
        <v>0.967031747739444</v>
      </c>
      <c r="S57">
        <v>0.96741045353405497</v>
      </c>
      <c r="T57">
        <v>0.96678108498132898</v>
      </c>
      <c r="U57">
        <v>0.966523489627786</v>
      </c>
      <c r="V57">
        <v>0.96693669397065296</v>
      </c>
      <c r="W57" s="1">
        <v>3.2727485749711998E-4</v>
      </c>
      <c r="X57">
        <v>0.95111554838297896</v>
      </c>
      <c r="Y57">
        <v>0.95132069622619098</v>
      </c>
      <c r="Z57">
        <v>0.95110643070105805</v>
      </c>
      <c r="AA57">
        <v>0.95222334673632503</v>
      </c>
      <c r="AB57" s="4">
        <v>0.95144150551163797</v>
      </c>
      <c r="AC57">
        <v>4.59454503318835E-4</v>
      </c>
      <c r="AD57">
        <v>17</v>
      </c>
      <c r="AE57">
        <v>0.95509693615495195</v>
      </c>
      <c r="AF57">
        <v>0.95492218058480804</v>
      </c>
      <c r="AG57">
        <v>0.95494041594864898</v>
      </c>
      <c r="AH57">
        <v>0.95470183660506103</v>
      </c>
      <c r="AI57">
        <v>0.95491534232336694</v>
      </c>
      <c r="AJ57" s="1">
        <v>1.40744857741894E-4</v>
      </c>
    </row>
    <row r="58" spans="1:36" x14ac:dyDescent="0.25">
      <c r="A58">
        <v>72.297551870345998</v>
      </c>
      <c r="B58">
        <v>0.81902138241042599</v>
      </c>
      <c r="C58">
        <v>33.0243592262268</v>
      </c>
      <c r="D58">
        <v>5.7538650404593596</v>
      </c>
      <c r="E58" s="6">
        <v>4.7623813470984197E-2</v>
      </c>
      <c r="F58">
        <v>-1</v>
      </c>
      <c r="G58">
        <v>90</v>
      </c>
      <c r="H58">
        <v>483</v>
      </c>
      <c r="I58">
        <v>153</v>
      </c>
      <c r="J58" t="s">
        <v>84</v>
      </c>
      <c r="K58">
        <v>0.94334526459476198</v>
      </c>
      <c r="L58">
        <v>0.94429842051716795</v>
      </c>
      <c r="M58">
        <v>0.94551759771008004</v>
      </c>
      <c r="N58">
        <v>0.946044179068393</v>
      </c>
      <c r="O58" s="4">
        <v>0.94480136547260096</v>
      </c>
      <c r="P58">
        <v>1.0524682473273901E-3</v>
      </c>
      <c r="Q58">
        <v>13</v>
      </c>
      <c r="R58">
        <v>0.97298065824400204</v>
      </c>
      <c r="S58">
        <v>0.97302162977081896</v>
      </c>
      <c r="T58">
        <v>0.97271841727530794</v>
      </c>
      <c r="U58">
        <v>0.97257162226545002</v>
      </c>
      <c r="V58">
        <v>0.97282308188889499</v>
      </c>
      <c r="W58">
        <v>1.86036416237652E-4</v>
      </c>
      <c r="X58">
        <v>0.951065401132416</v>
      </c>
      <c r="Y58">
        <v>0.95158055016092702</v>
      </c>
      <c r="Z58">
        <v>0.95114746026970098</v>
      </c>
      <c r="AA58">
        <v>0.95223702325920601</v>
      </c>
      <c r="AB58" s="4">
        <v>0.95150760870556195</v>
      </c>
      <c r="AC58">
        <v>4.6438682167455702E-4</v>
      </c>
      <c r="AD58">
        <v>8</v>
      </c>
      <c r="AE58">
        <v>0.956513216079943</v>
      </c>
      <c r="AF58">
        <v>0.95621993064483202</v>
      </c>
      <c r="AG58">
        <v>0.95639316660132301</v>
      </c>
      <c r="AH58">
        <v>0.95613483228024099</v>
      </c>
      <c r="AI58">
        <v>0.95631528640158503</v>
      </c>
      <c r="AJ58">
        <v>1.47392243132298E-4</v>
      </c>
    </row>
    <row r="59" spans="1:36" x14ac:dyDescent="0.25">
      <c r="A59">
        <v>60.036100924015003</v>
      </c>
      <c r="B59">
        <v>3.4325338809427701</v>
      </c>
      <c r="C59">
        <v>23.2191213965415</v>
      </c>
      <c r="D59">
        <v>0.87640934083786404</v>
      </c>
      <c r="E59" s="6">
        <v>3.2208979369519997E-2</v>
      </c>
      <c r="F59">
        <v>8</v>
      </c>
      <c r="G59">
        <v>50</v>
      </c>
      <c r="H59">
        <v>351</v>
      </c>
      <c r="I59">
        <v>42</v>
      </c>
      <c r="J59" t="s">
        <v>82</v>
      </c>
      <c r="K59">
        <v>0.943487027421546</v>
      </c>
      <c r="L59">
        <v>0.94403895591018905</v>
      </c>
      <c r="M59">
        <v>0.94541501610055101</v>
      </c>
      <c r="N59">
        <v>0.94595407210932403</v>
      </c>
      <c r="O59" s="4">
        <v>0.94472376788540302</v>
      </c>
      <c r="P59">
        <v>9.9874508693168699E-4</v>
      </c>
      <c r="Q59">
        <v>14</v>
      </c>
      <c r="R59">
        <v>0.94941855993147495</v>
      </c>
      <c r="S59">
        <v>0.94924076766925203</v>
      </c>
      <c r="T59">
        <v>0.94883045762318297</v>
      </c>
      <c r="U59">
        <v>0.94874500258686101</v>
      </c>
      <c r="V59">
        <v>0.94905869695269296</v>
      </c>
      <c r="W59" s="1">
        <v>2.7979834524906598E-4</v>
      </c>
      <c r="X59">
        <v>0.95107451881433602</v>
      </c>
      <c r="Y59">
        <v>0.95095143010840899</v>
      </c>
      <c r="Z59">
        <v>0.95099245967705104</v>
      </c>
      <c r="AA59">
        <v>0.952214229054405</v>
      </c>
      <c r="AB59" s="4">
        <v>0.95130815941354996</v>
      </c>
      <c r="AC59">
        <v>5.2499339149450095E-4</v>
      </c>
      <c r="AD59">
        <v>21</v>
      </c>
      <c r="AE59">
        <v>0.95240873960204298</v>
      </c>
      <c r="AF59">
        <v>0.95237226887436099</v>
      </c>
      <c r="AG59">
        <v>0.952455847625299</v>
      </c>
      <c r="AH59">
        <v>0.95220967021344405</v>
      </c>
      <c r="AI59">
        <v>0.95236163157878695</v>
      </c>
      <c r="AJ59" s="1">
        <v>9.2602966865802297E-5</v>
      </c>
    </row>
    <row r="60" spans="1:36" x14ac:dyDescent="0.25">
      <c r="A60">
        <v>101.38058638572601</v>
      </c>
      <c r="B60">
        <v>6.42288027627544</v>
      </c>
      <c r="C60">
        <v>45.648901224136303</v>
      </c>
      <c r="D60">
        <v>1.2723213515540699</v>
      </c>
      <c r="E60" s="6">
        <v>1.8442025303130299E-2</v>
      </c>
      <c r="F60">
        <v>8</v>
      </c>
      <c r="G60">
        <v>94</v>
      </c>
      <c r="H60">
        <v>556</v>
      </c>
      <c r="I60">
        <v>72</v>
      </c>
      <c r="J60" t="s">
        <v>87</v>
      </c>
      <c r="K60">
        <v>0.94344780669866202</v>
      </c>
      <c r="L60">
        <v>0.94413037659688104</v>
      </c>
      <c r="M60">
        <v>0.94535895496455302</v>
      </c>
      <c r="N60">
        <v>0.94594340237475405</v>
      </c>
      <c r="O60" s="4">
        <v>0.944720135158713</v>
      </c>
      <c r="P60">
        <v>9.8375661340635795E-4</v>
      </c>
      <c r="Q60">
        <v>15</v>
      </c>
      <c r="R60">
        <v>0.95144583827614204</v>
      </c>
      <c r="S60">
        <v>0.95122584612045702</v>
      </c>
      <c r="T60">
        <v>0.95077021317917398</v>
      </c>
      <c r="U60">
        <v>0.95078623247567895</v>
      </c>
      <c r="V60">
        <v>0.951057032512863</v>
      </c>
      <c r="W60">
        <v>2.8951077095045998E-4</v>
      </c>
      <c r="X60">
        <v>0.95117937215642201</v>
      </c>
      <c r="Y60">
        <v>0.95106995997337596</v>
      </c>
      <c r="Z60">
        <v>0.95099701851801199</v>
      </c>
      <c r="AA60">
        <v>0.95215496412192102</v>
      </c>
      <c r="AB60" s="4">
        <v>0.95135032869243297</v>
      </c>
      <c r="AC60">
        <v>4.6906796137869398E-4</v>
      </c>
      <c r="AD60">
        <v>20</v>
      </c>
      <c r="AE60">
        <v>0.95298011433573104</v>
      </c>
      <c r="AF60">
        <v>0.95286158447076397</v>
      </c>
      <c r="AG60">
        <v>0.95301962429071996</v>
      </c>
      <c r="AH60">
        <v>0.95267163276408595</v>
      </c>
      <c r="AI60">
        <v>0.95288323896532501</v>
      </c>
      <c r="AJ60">
        <v>1.35306962045554E-4</v>
      </c>
    </row>
    <row r="61" spans="1:36" x14ac:dyDescent="0.25">
      <c r="A61">
        <v>68.181024253368307</v>
      </c>
      <c r="B61">
        <v>3.8097875374897798</v>
      </c>
      <c r="C61">
        <v>32.341211974620798</v>
      </c>
      <c r="D61">
        <v>4.4298799932503403</v>
      </c>
      <c r="E61" s="6">
        <v>9.76070536896846E-2</v>
      </c>
      <c r="F61">
        <v>7</v>
      </c>
      <c r="G61">
        <v>59</v>
      </c>
      <c r="H61">
        <v>438</v>
      </c>
      <c r="I61">
        <v>96</v>
      </c>
      <c r="J61" t="s">
        <v>110</v>
      </c>
      <c r="K61">
        <v>0.94307977892738704</v>
      </c>
      <c r="L61">
        <v>0.94419375072267897</v>
      </c>
      <c r="M61">
        <v>0.94548265694024003</v>
      </c>
      <c r="N61">
        <v>0.94612046665384297</v>
      </c>
      <c r="O61" s="4">
        <v>0.944719163311037</v>
      </c>
      <c r="P61">
        <v>1.1736921578669301E-3</v>
      </c>
      <c r="Q61">
        <v>16</v>
      </c>
      <c r="R61">
        <v>0.96752429598041101</v>
      </c>
      <c r="S61">
        <v>0.96732827253160303</v>
      </c>
      <c r="T61">
        <v>0.96721149633636005</v>
      </c>
      <c r="U61">
        <v>0.96722944361062402</v>
      </c>
      <c r="V61">
        <v>0.96732337711475003</v>
      </c>
      <c r="W61" s="1">
        <v>1.2423080078568301E-4</v>
      </c>
      <c r="X61">
        <v>0.95152584406940299</v>
      </c>
      <c r="Y61">
        <v>0.95141643188635705</v>
      </c>
      <c r="Z61">
        <v>0.95126143129370699</v>
      </c>
      <c r="AA61">
        <v>0.95216408180384204</v>
      </c>
      <c r="AB61" s="4">
        <v>0.95159194726332696</v>
      </c>
      <c r="AC61">
        <v>3.4342175907456298E-4</v>
      </c>
      <c r="AD61">
        <v>1</v>
      </c>
      <c r="AE61">
        <v>0.956513216079943</v>
      </c>
      <c r="AF61">
        <v>0.95640988235151003</v>
      </c>
      <c r="AG61">
        <v>0.95644635307919301</v>
      </c>
      <c r="AH61">
        <v>0.95606948889314303</v>
      </c>
      <c r="AI61">
        <v>0.95635973510094696</v>
      </c>
      <c r="AJ61" s="1">
        <v>1.7162218166115901E-4</v>
      </c>
    </row>
    <row r="62" spans="1:36" x14ac:dyDescent="0.25">
      <c r="A62">
        <v>63.260230481624603</v>
      </c>
      <c r="B62">
        <v>2.3709673448921298</v>
      </c>
      <c r="C62">
        <v>24.085846960544501</v>
      </c>
      <c r="D62">
        <v>3.3752136722336301</v>
      </c>
      <c r="E62" s="6">
        <v>8.9856175420801002E-2</v>
      </c>
      <c r="F62">
        <v>-2</v>
      </c>
      <c r="G62">
        <v>95</v>
      </c>
      <c r="H62">
        <v>549</v>
      </c>
      <c r="I62">
        <v>62</v>
      </c>
      <c r="J62" t="s">
        <v>86</v>
      </c>
      <c r="K62">
        <v>0.94314939875551096</v>
      </c>
      <c r="L62">
        <v>0.94395191632366204</v>
      </c>
      <c r="M62">
        <v>0.94535627673706901</v>
      </c>
      <c r="N62">
        <v>0.94620213390624397</v>
      </c>
      <c r="O62" s="4">
        <v>0.94466493143062102</v>
      </c>
      <c r="P62">
        <v>1.1880845525350299E-3</v>
      </c>
      <c r="Q62">
        <v>17</v>
      </c>
      <c r="R62">
        <v>0.96969916714000803</v>
      </c>
      <c r="S62">
        <v>0.969967547658941</v>
      </c>
      <c r="T62">
        <v>0.96933530034915805</v>
      </c>
      <c r="U62">
        <v>0.96930559460472798</v>
      </c>
      <c r="V62">
        <v>0.96957690243820904</v>
      </c>
      <c r="W62" s="1">
        <v>2.7364751767953202E-4</v>
      </c>
      <c r="X62">
        <v>0.95127510781658797</v>
      </c>
      <c r="Y62">
        <v>0.95152584406940299</v>
      </c>
      <c r="Z62">
        <v>0.95129334318042902</v>
      </c>
      <c r="AA62">
        <v>0.95216408180384204</v>
      </c>
      <c r="AB62" s="4">
        <v>0.95156459421756601</v>
      </c>
      <c r="AC62">
        <v>3.5995362256130702E-4</v>
      </c>
      <c r="AD62">
        <v>2</v>
      </c>
      <c r="AE62">
        <v>0.95555889870559296</v>
      </c>
      <c r="AF62">
        <v>0.95560752634250201</v>
      </c>
      <c r="AG62">
        <v>0.95559840866058199</v>
      </c>
      <c r="AH62">
        <v>0.95530512322547101</v>
      </c>
      <c r="AI62">
        <v>0.95551748923353697</v>
      </c>
      <c r="AJ62" s="1">
        <v>1.2396441064072E-4</v>
      </c>
    </row>
    <row r="63" spans="1:36" x14ac:dyDescent="0.25">
      <c r="A63">
        <v>62.918140411376903</v>
      </c>
      <c r="B63">
        <v>2.4848930882448999</v>
      </c>
      <c r="C63">
        <v>25.9261040687561</v>
      </c>
      <c r="D63">
        <v>3.70692959830268</v>
      </c>
      <c r="E63" s="6">
        <v>7.1561846862552903E-2</v>
      </c>
      <c r="F63">
        <v>-3</v>
      </c>
      <c r="G63">
        <v>90</v>
      </c>
      <c r="H63">
        <v>483</v>
      </c>
      <c r="I63">
        <v>95</v>
      </c>
      <c r="J63" t="s">
        <v>92</v>
      </c>
      <c r="K63">
        <v>0.94338202728373699</v>
      </c>
      <c r="L63">
        <v>0.94393770986630798</v>
      </c>
      <c r="M63">
        <v>0.94528778806208802</v>
      </c>
      <c r="N63">
        <v>0.94600921361615997</v>
      </c>
      <c r="O63" s="4">
        <v>0.94465418470707396</v>
      </c>
      <c r="P63">
        <v>1.04514081146337E-3</v>
      </c>
      <c r="Q63">
        <v>18</v>
      </c>
      <c r="R63">
        <v>0.97154510441941</v>
      </c>
      <c r="S63">
        <v>0.97146276910326601</v>
      </c>
      <c r="T63">
        <v>0.97129499779310902</v>
      </c>
      <c r="U63">
        <v>0.97079323443837695</v>
      </c>
      <c r="V63">
        <v>0.97127402643854099</v>
      </c>
      <c r="W63" s="1">
        <v>2.91850908142494E-4</v>
      </c>
      <c r="X63">
        <v>0.95138451999963503</v>
      </c>
      <c r="Y63">
        <v>0.95141187304539698</v>
      </c>
      <c r="Z63">
        <v>0.95125687245274704</v>
      </c>
      <c r="AA63">
        <v>0.95215040528096095</v>
      </c>
      <c r="AB63" s="4">
        <v>0.95155091769468503</v>
      </c>
      <c r="AC63">
        <v>3.5102335314727499E-4</v>
      </c>
      <c r="AD63">
        <v>4</v>
      </c>
      <c r="AE63">
        <v>0.95601022396066004</v>
      </c>
      <c r="AF63">
        <v>0.95570630122997502</v>
      </c>
      <c r="AG63">
        <v>0.95594791980086902</v>
      </c>
      <c r="AH63">
        <v>0.95570326200266797</v>
      </c>
      <c r="AI63">
        <v>0.95584192674854296</v>
      </c>
      <c r="AJ63">
        <v>1.3890704786225701E-4</v>
      </c>
    </row>
    <row r="64" spans="1:36" x14ac:dyDescent="0.25">
      <c r="A64">
        <v>56.518252074718397</v>
      </c>
      <c r="B64">
        <v>2.95293346869685</v>
      </c>
      <c r="C64">
        <v>16.709239304065701</v>
      </c>
      <c r="D64">
        <v>0.71969098373701601</v>
      </c>
      <c r="E64" s="6">
        <v>4.2494128416141197E-2</v>
      </c>
      <c r="F64">
        <v>6</v>
      </c>
      <c r="G64">
        <v>84</v>
      </c>
      <c r="H64">
        <v>335</v>
      </c>
      <c r="I64">
        <v>154</v>
      </c>
      <c r="J64" t="s">
        <v>101</v>
      </c>
      <c r="K64">
        <v>0.94321032035488706</v>
      </c>
      <c r="L64">
        <v>0.94402717846652295</v>
      </c>
      <c r="M64">
        <v>0.94520264824091005</v>
      </c>
      <c r="N64">
        <v>0.94591135716185304</v>
      </c>
      <c r="O64" s="4">
        <v>0.944587876056043</v>
      </c>
      <c r="P64">
        <v>1.0418239502674499E-3</v>
      </c>
      <c r="Q64">
        <v>19</v>
      </c>
      <c r="R64">
        <v>0.95094685168382698</v>
      </c>
      <c r="S64">
        <v>0.95082347073781404</v>
      </c>
      <c r="T64">
        <v>0.95019702596648503</v>
      </c>
      <c r="U64">
        <v>0.95034538090736098</v>
      </c>
      <c r="V64">
        <v>0.95057818232387203</v>
      </c>
      <c r="W64" s="1">
        <v>3.1446787248043899E-4</v>
      </c>
      <c r="X64">
        <v>0.95106084229145504</v>
      </c>
      <c r="Y64">
        <v>0.95105172460953502</v>
      </c>
      <c r="Z64">
        <v>0.95091495938072701</v>
      </c>
      <c r="AA64">
        <v>0.95214128759904004</v>
      </c>
      <c r="AB64" s="4">
        <v>0.95129220347018895</v>
      </c>
      <c r="AC64">
        <v>4.9361296537575703E-4</v>
      </c>
      <c r="AD64">
        <v>23</v>
      </c>
      <c r="AE64">
        <v>0.95255614212642503</v>
      </c>
      <c r="AF64">
        <v>0.95247256337548702</v>
      </c>
      <c r="AG64">
        <v>0.95257133826296003</v>
      </c>
      <c r="AH64">
        <v>0.95231148432822399</v>
      </c>
      <c r="AI64">
        <v>0.95247788202327399</v>
      </c>
      <c r="AJ64" s="1">
        <v>1.0316878575139599E-4</v>
      </c>
    </row>
    <row r="65" spans="1:36" x14ac:dyDescent="0.25">
      <c r="A65">
        <v>70.722229778766604</v>
      </c>
      <c r="B65">
        <v>2.88510428489485</v>
      </c>
      <c r="C65">
        <v>33.283144712448099</v>
      </c>
      <c r="D65">
        <v>3.8844778805312901</v>
      </c>
      <c r="E65" s="6">
        <v>5.4980621566583503E-2</v>
      </c>
      <c r="F65">
        <v>-1</v>
      </c>
      <c r="G65">
        <v>88</v>
      </c>
      <c r="H65">
        <v>448</v>
      </c>
      <c r="I65">
        <v>177</v>
      </c>
      <c r="J65" t="s">
        <v>96</v>
      </c>
      <c r="K65">
        <v>0.94326380991800896</v>
      </c>
      <c r="L65">
        <v>0.94396355618606098</v>
      </c>
      <c r="M65">
        <v>0.94540060343016596</v>
      </c>
      <c r="N65">
        <v>0.94569927532311704</v>
      </c>
      <c r="O65" s="4">
        <v>0.94458181121433804</v>
      </c>
      <c r="P65">
        <v>1.00480264532695E-3</v>
      </c>
      <c r="Q65">
        <v>20</v>
      </c>
      <c r="R65">
        <v>0.97683129345486497</v>
      </c>
      <c r="S65">
        <v>0.97665894403062203</v>
      </c>
      <c r="T65">
        <v>0.97631538880746305</v>
      </c>
      <c r="U65">
        <v>0.97656093540639899</v>
      </c>
      <c r="V65">
        <v>0.97659164042483704</v>
      </c>
      <c r="W65" s="1">
        <v>1.8656172196618E-4</v>
      </c>
      <c r="X65">
        <v>0.95122040172506495</v>
      </c>
      <c r="Y65">
        <v>0.95146202029595905</v>
      </c>
      <c r="Z65">
        <v>0.95119760752026405</v>
      </c>
      <c r="AA65">
        <v>0.95229628819168999</v>
      </c>
      <c r="AB65" s="4">
        <v>0.95154407943324404</v>
      </c>
      <c r="AC65">
        <v>4.46475577033774E-4</v>
      </c>
      <c r="AD65">
        <v>5</v>
      </c>
      <c r="AE65">
        <v>0.95749184727274905</v>
      </c>
      <c r="AF65">
        <v>0.95711194385939302</v>
      </c>
      <c r="AG65">
        <v>0.95732620938452595</v>
      </c>
      <c r="AH65">
        <v>0.95703900240402795</v>
      </c>
      <c r="AI65">
        <v>0.95724225073017399</v>
      </c>
      <c r="AJ65">
        <v>1.7863178073883299E-4</v>
      </c>
    </row>
    <row r="66" spans="1:36" x14ac:dyDescent="0.25">
      <c r="A66">
        <v>62.453205466270397</v>
      </c>
      <c r="B66">
        <v>2.5979425297985199</v>
      </c>
      <c r="C66">
        <v>19.9040251970291</v>
      </c>
      <c r="D66">
        <v>1.15223210290192</v>
      </c>
      <c r="E66" s="6">
        <v>5.9435041905035103E-2</v>
      </c>
      <c r="F66">
        <v>4</v>
      </c>
      <c r="G66">
        <v>50</v>
      </c>
      <c r="H66">
        <v>527</v>
      </c>
      <c r="I66">
        <v>182</v>
      </c>
      <c r="J66" t="s">
        <v>108</v>
      </c>
      <c r="K66">
        <v>0.94310450479123098</v>
      </c>
      <c r="L66">
        <v>0.94398811205919397</v>
      </c>
      <c r="M66">
        <v>0.94520026095703003</v>
      </c>
      <c r="N66">
        <v>0.94592210982346803</v>
      </c>
      <c r="O66" s="4">
        <v>0.94455374690773097</v>
      </c>
      <c r="P66">
        <v>1.0852007854795899E-3</v>
      </c>
      <c r="Q66">
        <v>21</v>
      </c>
      <c r="R66">
        <v>0.94835982779874295</v>
      </c>
      <c r="S66">
        <v>0.94814876829113104</v>
      </c>
      <c r="T66">
        <v>0.94762429898079703</v>
      </c>
      <c r="U66">
        <v>0.94754670699641297</v>
      </c>
      <c r="V66">
        <v>0.947919900516771</v>
      </c>
      <c r="W66" s="1">
        <v>3.4371868703591798E-4</v>
      </c>
      <c r="X66">
        <v>0.95089672401688596</v>
      </c>
      <c r="Y66">
        <v>0.95072348806039497</v>
      </c>
      <c r="Z66">
        <v>0.95082834140248096</v>
      </c>
      <c r="AA66">
        <v>0.95195437511966896</v>
      </c>
      <c r="AB66" s="4">
        <v>0.95110073214985802</v>
      </c>
      <c r="AC66">
        <v>4.9669796167239703E-4</v>
      </c>
      <c r="AD66">
        <v>24</v>
      </c>
      <c r="AE66">
        <v>0.95193158091486796</v>
      </c>
      <c r="AF66">
        <v>0.95189207095987904</v>
      </c>
      <c r="AG66">
        <v>0.95199540468831201</v>
      </c>
      <c r="AH66">
        <v>0.95168692311666603</v>
      </c>
      <c r="AI66">
        <v>0.95187649491993098</v>
      </c>
      <c r="AJ66">
        <v>1.15492512168483E-4</v>
      </c>
    </row>
    <row r="67" spans="1:36" x14ac:dyDescent="0.25">
      <c r="A67">
        <v>71.884566187858496</v>
      </c>
      <c r="B67">
        <v>2.7657351963840302</v>
      </c>
      <c r="C67">
        <v>30.000462472438802</v>
      </c>
      <c r="D67">
        <v>3.5384498300014098</v>
      </c>
      <c r="E67" s="6">
        <v>8.1065816364640997E-2</v>
      </c>
      <c r="F67">
        <v>-3</v>
      </c>
      <c r="G67">
        <v>88</v>
      </c>
      <c r="H67">
        <v>581</v>
      </c>
      <c r="I67">
        <v>90</v>
      </c>
      <c r="J67" t="s">
        <v>83</v>
      </c>
      <c r="K67">
        <v>0.942974827509657</v>
      </c>
      <c r="L67">
        <v>0.94355932727767899</v>
      </c>
      <c r="M67">
        <v>0.94501350354841096</v>
      </c>
      <c r="N67">
        <v>0.94594234052731097</v>
      </c>
      <c r="O67" s="4">
        <v>0.94437249971576398</v>
      </c>
      <c r="P67">
        <v>1.17153991575726E-3</v>
      </c>
      <c r="Q67">
        <v>22</v>
      </c>
      <c r="R67">
        <v>0.975427802798154</v>
      </c>
      <c r="S67">
        <v>0.97557011506749503</v>
      </c>
      <c r="T67">
        <v>0.97499589850845902</v>
      </c>
      <c r="U67">
        <v>0.97481042125454798</v>
      </c>
      <c r="V67">
        <v>0.97520105940716395</v>
      </c>
      <c r="W67" s="1">
        <v>3.0915360519371399E-4</v>
      </c>
      <c r="X67">
        <v>0.95122951940698597</v>
      </c>
      <c r="Y67">
        <v>0.95119760752026405</v>
      </c>
      <c r="Z67">
        <v>0.95130246086235004</v>
      </c>
      <c r="AA67">
        <v>0.95218687600864305</v>
      </c>
      <c r="AB67" s="4">
        <v>0.95147911594956103</v>
      </c>
      <c r="AC67">
        <v>4.1038906872035503E-4</v>
      </c>
      <c r="AD67">
        <v>12</v>
      </c>
      <c r="AE67">
        <v>0.95707395351805702</v>
      </c>
      <c r="AF67">
        <v>0.95681409958332198</v>
      </c>
      <c r="AG67">
        <v>0.95700405128999999</v>
      </c>
      <c r="AH67">
        <v>0.95672900121872995</v>
      </c>
      <c r="AI67">
        <v>0.95690527640252698</v>
      </c>
      <c r="AJ67">
        <v>1.39279036902515E-4</v>
      </c>
    </row>
    <row r="68" spans="1:36" x14ac:dyDescent="0.25">
      <c r="A68">
        <v>78.557224392890902</v>
      </c>
      <c r="B68">
        <v>0.76643218801527402</v>
      </c>
      <c r="C68">
        <v>41.650112152099602</v>
      </c>
      <c r="D68">
        <v>3.0958985426767298</v>
      </c>
      <c r="E68" s="6">
        <v>5.2643653267611702E-2</v>
      </c>
      <c r="F68">
        <v>0</v>
      </c>
      <c r="G68">
        <v>80</v>
      </c>
      <c r="H68">
        <v>539</v>
      </c>
      <c r="I68">
        <v>192</v>
      </c>
      <c r="J68" t="s">
        <v>106</v>
      </c>
      <c r="K68">
        <v>0.94307916463073604</v>
      </c>
      <c r="L68">
        <v>0.94386547398175802</v>
      </c>
      <c r="M68">
        <v>0.94492503381573301</v>
      </c>
      <c r="N68">
        <v>0.94554743781105</v>
      </c>
      <c r="O68" s="4">
        <v>0.94435427755981904</v>
      </c>
      <c r="P68">
        <v>9.5055720614551102E-4</v>
      </c>
      <c r="Q68">
        <v>23</v>
      </c>
      <c r="R68">
        <v>0.98045337197655702</v>
      </c>
      <c r="S68">
        <v>0.98062776544234498</v>
      </c>
      <c r="T68">
        <v>0.98027974002936502</v>
      </c>
      <c r="U68">
        <v>0.98003402853460597</v>
      </c>
      <c r="V68">
        <v>0.98034872649571803</v>
      </c>
      <c r="W68" s="1">
        <v>2.19435269306863E-4</v>
      </c>
      <c r="X68">
        <v>0.95123407824794604</v>
      </c>
      <c r="Y68">
        <v>0.95137996115867496</v>
      </c>
      <c r="Z68">
        <v>0.95111554838297896</v>
      </c>
      <c r="AA68">
        <v>0.95205466962079499</v>
      </c>
      <c r="AB68" s="4">
        <v>0.95144606435259904</v>
      </c>
      <c r="AC68">
        <v>3.6364437279549401E-4</v>
      </c>
      <c r="AD68">
        <v>16</v>
      </c>
      <c r="AE68">
        <v>0.95861028292166905</v>
      </c>
      <c r="AF68">
        <v>0.95837322319173501</v>
      </c>
      <c r="AG68">
        <v>0.95845984116998095</v>
      </c>
      <c r="AH68">
        <v>0.95826381100868896</v>
      </c>
      <c r="AI68">
        <v>0.95842678957301897</v>
      </c>
      <c r="AJ68" s="1">
        <v>1.26682266611857E-4</v>
      </c>
    </row>
    <row r="69" spans="1:36" x14ac:dyDescent="0.25">
      <c r="A69">
        <v>64.990710139274597</v>
      </c>
      <c r="B69">
        <v>0.31959717842978003</v>
      </c>
      <c r="C69">
        <v>25.063969850540101</v>
      </c>
      <c r="D69">
        <v>3.7297799631778599</v>
      </c>
      <c r="E69" s="6">
        <v>4.3631531298471603E-2</v>
      </c>
      <c r="F69">
        <v>4</v>
      </c>
      <c r="G69">
        <v>75</v>
      </c>
      <c r="H69">
        <v>570</v>
      </c>
      <c r="I69">
        <v>169</v>
      </c>
      <c r="J69" t="s">
        <v>94</v>
      </c>
      <c r="K69">
        <v>0.94281543447491001</v>
      </c>
      <c r="L69">
        <v>0.94356800813665997</v>
      </c>
      <c r="M69">
        <v>0.94478693579803597</v>
      </c>
      <c r="N69">
        <v>0.94549713202059105</v>
      </c>
      <c r="O69" s="4">
        <v>0.94416687760754903</v>
      </c>
      <c r="P69">
        <v>1.0415243812470899E-3</v>
      </c>
      <c r="Q69">
        <v>24</v>
      </c>
      <c r="R69">
        <v>0.94751142403998601</v>
      </c>
      <c r="S69">
        <v>0.947224752117649</v>
      </c>
      <c r="T69">
        <v>0.94682204254753999</v>
      </c>
      <c r="U69">
        <v>0.94663136645796997</v>
      </c>
      <c r="V69">
        <v>0.94704739629078605</v>
      </c>
      <c r="W69">
        <v>3.4301675350425999E-4</v>
      </c>
      <c r="X69">
        <v>0.95086481213016405</v>
      </c>
      <c r="Y69">
        <v>0.95058672283158696</v>
      </c>
      <c r="Z69">
        <v>0.95061863471830899</v>
      </c>
      <c r="AA69">
        <v>0.951904227869106</v>
      </c>
      <c r="AB69" s="4">
        <v>0.950993599387291</v>
      </c>
      <c r="AC69">
        <v>5.3665105610115104E-4</v>
      </c>
      <c r="AD69">
        <v>25</v>
      </c>
      <c r="AE69">
        <v>0.951677805434746</v>
      </c>
      <c r="AF69">
        <v>0.95164133470706402</v>
      </c>
      <c r="AG69">
        <v>0.95176594302664397</v>
      </c>
      <c r="AH69">
        <v>0.951383000385981</v>
      </c>
      <c r="AI69">
        <v>0.951617020888609</v>
      </c>
      <c r="AJ69">
        <v>1.42503790882898E-4</v>
      </c>
    </row>
    <row r="70" spans="1:36" x14ac:dyDescent="0.25">
      <c r="A70">
        <v>53.625612080097198</v>
      </c>
      <c r="B70">
        <v>2.2031434473429901</v>
      </c>
      <c r="C70">
        <v>22.1247131228446</v>
      </c>
      <c r="D70">
        <v>2.0494693778321</v>
      </c>
      <c r="E70" s="6">
        <v>9.9383437899417296E-2</v>
      </c>
      <c r="F70">
        <v>-3</v>
      </c>
      <c r="G70">
        <v>91</v>
      </c>
      <c r="H70">
        <v>353</v>
      </c>
      <c r="I70">
        <v>183</v>
      </c>
      <c r="J70" t="s">
        <v>109</v>
      </c>
      <c r="K70">
        <v>0.94202549547798897</v>
      </c>
      <c r="L70">
        <v>0.942899011017025</v>
      </c>
      <c r="M70">
        <v>0.94419509476138497</v>
      </c>
      <c r="N70">
        <v>0.94479446024720604</v>
      </c>
      <c r="O70" s="4">
        <v>0.94347851537590099</v>
      </c>
      <c r="P70">
        <v>1.0830846049247199E-3</v>
      </c>
      <c r="Q70">
        <v>25</v>
      </c>
      <c r="R70">
        <v>0.98298934351897704</v>
      </c>
      <c r="S70">
        <v>0.982478311267863</v>
      </c>
      <c r="T70">
        <v>0.98256538461335097</v>
      </c>
      <c r="U70">
        <v>0.98217667519940799</v>
      </c>
      <c r="V70">
        <v>0.9825524286499</v>
      </c>
      <c r="W70">
        <v>2.90579809039883E-4</v>
      </c>
      <c r="X70">
        <v>0.95112466606489898</v>
      </c>
      <c r="Y70">
        <v>0.95122040172506495</v>
      </c>
      <c r="Z70">
        <v>0.95100613619993202</v>
      </c>
      <c r="AA70">
        <v>0.95215040528096095</v>
      </c>
      <c r="AB70" s="4">
        <v>0.951375402317714</v>
      </c>
      <c r="AC70">
        <v>4.5383942947379999E-4</v>
      </c>
      <c r="AD70">
        <v>19</v>
      </c>
      <c r="AE70">
        <v>0.95956156106871304</v>
      </c>
      <c r="AF70">
        <v>0.95936705052107496</v>
      </c>
      <c r="AG70">
        <v>0.959611708319276</v>
      </c>
      <c r="AH70">
        <v>0.95911783388191296</v>
      </c>
      <c r="AI70">
        <v>0.95941453844774505</v>
      </c>
      <c r="AJ70" s="1">
        <v>1.9415220310422201E-4</v>
      </c>
    </row>
    <row r="71" spans="1:36" x14ac:dyDescent="0.25">
      <c r="A71">
        <v>45.483728945255201</v>
      </c>
      <c r="B71">
        <v>1.6878789870028801</v>
      </c>
      <c r="C71">
        <v>12.330424427986101</v>
      </c>
      <c r="D71">
        <v>0.40671292390487601</v>
      </c>
      <c r="E71" s="6">
        <v>4.0643147666409599E-2</v>
      </c>
      <c r="F71">
        <v>4</v>
      </c>
      <c r="G71">
        <v>72</v>
      </c>
      <c r="H71">
        <v>338</v>
      </c>
      <c r="I71">
        <v>139</v>
      </c>
      <c r="J71" t="s">
        <v>95</v>
      </c>
      <c r="K71">
        <v>0.94075533039210801</v>
      </c>
      <c r="L71">
        <v>0.94158286678005798</v>
      </c>
      <c r="M71">
        <v>0.94285688456507</v>
      </c>
      <c r="N71">
        <v>0.94342556085943097</v>
      </c>
      <c r="O71" s="4">
        <v>0.94215516064916704</v>
      </c>
      <c r="P71">
        <v>1.0480193425680801E-3</v>
      </c>
      <c r="Q71">
        <v>26</v>
      </c>
      <c r="R71">
        <v>0.94481951589316504</v>
      </c>
      <c r="S71">
        <v>0.94426815014051102</v>
      </c>
      <c r="T71">
        <v>0.944145638084261</v>
      </c>
      <c r="U71">
        <v>0.94388541521608504</v>
      </c>
      <c r="V71">
        <v>0.94427967983350602</v>
      </c>
      <c r="W71">
        <v>3.4094269467866101E-4</v>
      </c>
      <c r="X71">
        <v>0.95031775121493101</v>
      </c>
      <c r="Y71">
        <v>0.95028128048724803</v>
      </c>
      <c r="Z71">
        <v>0.95033142773781198</v>
      </c>
      <c r="AA71">
        <v>0.95151216754652301</v>
      </c>
      <c r="AB71" s="4">
        <v>0.95061065674662804</v>
      </c>
      <c r="AC71">
        <v>5.20810169935484E-4</v>
      </c>
      <c r="AD71">
        <v>27</v>
      </c>
      <c r="AE71">
        <v>0.95119152906564997</v>
      </c>
      <c r="AF71">
        <v>0.95105932267780202</v>
      </c>
      <c r="AG71">
        <v>0.95121584288410499</v>
      </c>
      <c r="AH71">
        <v>0.95080250797037302</v>
      </c>
      <c r="AI71">
        <v>0.95106730064948197</v>
      </c>
      <c r="AJ71">
        <v>1.6407033993995099E-4</v>
      </c>
    </row>
    <row r="72" spans="1:36" x14ac:dyDescent="0.25">
      <c r="A72">
        <v>37.873382508754702</v>
      </c>
      <c r="B72">
        <v>1.3316007588984899</v>
      </c>
      <c r="C72">
        <v>10.1088932752609</v>
      </c>
      <c r="D72">
        <v>0.16618628738136801</v>
      </c>
      <c r="E72" s="6">
        <v>6.5815882039706397E-2</v>
      </c>
      <c r="F72">
        <v>3</v>
      </c>
      <c r="G72">
        <v>65</v>
      </c>
      <c r="H72">
        <v>327</v>
      </c>
      <c r="I72">
        <v>98</v>
      </c>
      <c r="J72" t="s">
        <v>99</v>
      </c>
      <c r="K72">
        <v>0.94044512763552301</v>
      </c>
      <c r="L72">
        <v>0.94119816064288897</v>
      </c>
      <c r="M72">
        <v>0.94212306919294297</v>
      </c>
      <c r="N72">
        <v>0.94322084311169896</v>
      </c>
      <c r="O72" s="4">
        <v>0.94174680014576395</v>
      </c>
      <c r="P72">
        <v>1.0379953864684899E-3</v>
      </c>
      <c r="Q72">
        <v>27</v>
      </c>
      <c r="R72">
        <v>0.943936018543577</v>
      </c>
      <c r="S72">
        <v>0.94343382692659805</v>
      </c>
      <c r="T72">
        <v>0.94296845545331298</v>
      </c>
      <c r="U72">
        <v>0.94290510711105102</v>
      </c>
      <c r="V72">
        <v>0.94331085200863496</v>
      </c>
      <c r="W72">
        <v>4.1467467666577698E-4</v>
      </c>
      <c r="X72">
        <v>0.95031319237397005</v>
      </c>
      <c r="Y72">
        <v>0.95012172105363901</v>
      </c>
      <c r="Z72">
        <v>0.95029951585108996</v>
      </c>
      <c r="AA72">
        <v>0.95134349043099198</v>
      </c>
      <c r="AB72" s="4">
        <v>0.95051947992742303</v>
      </c>
      <c r="AC72">
        <v>4.81701199202728E-4</v>
      </c>
      <c r="AD72">
        <v>28</v>
      </c>
      <c r="AE72">
        <v>0.95091647899438003</v>
      </c>
      <c r="AF72">
        <v>0.95085265522093598</v>
      </c>
      <c r="AG72">
        <v>0.95098790083609097</v>
      </c>
      <c r="AH72">
        <v>0.95061103665004199</v>
      </c>
      <c r="AI72">
        <v>0.95084201792536205</v>
      </c>
      <c r="AJ72">
        <v>1.4167901754301199E-4</v>
      </c>
    </row>
    <row r="73" spans="1:36" x14ac:dyDescent="0.25">
      <c r="A73">
        <v>77.527041792869497</v>
      </c>
      <c r="B73">
        <v>0.74110373753666403</v>
      </c>
      <c r="C73">
        <v>30.1458708047866</v>
      </c>
      <c r="D73">
        <v>2.0068206110148599</v>
      </c>
      <c r="E73" s="6">
        <v>8.7613836600014799E-3</v>
      </c>
      <c r="F73">
        <v>-2</v>
      </c>
      <c r="G73">
        <v>91</v>
      </c>
      <c r="H73">
        <v>323</v>
      </c>
      <c r="I73">
        <v>192</v>
      </c>
      <c r="J73" t="s">
        <v>80</v>
      </c>
      <c r="K73">
        <v>0.93957360029936998</v>
      </c>
      <c r="L73">
        <v>0.94059155085562196</v>
      </c>
      <c r="M73">
        <v>0.94151859726393505</v>
      </c>
      <c r="N73">
        <v>0.94187420269830102</v>
      </c>
      <c r="O73" s="4">
        <v>0.94088948777930703</v>
      </c>
      <c r="P73">
        <v>8.9243606013075902E-4</v>
      </c>
      <c r="Q73">
        <v>28</v>
      </c>
      <c r="R73">
        <v>0.947152936657634</v>
      </c>
      <c r="S73">
        <v>0.94684743799412097</v>
      </c>
      <c r="T73">
        <v>0.94624049037476099</v>
      </c>
      <c r="U73">
        <v>0.94619835375033601</v>
      </c>
      <c r="V73">
        <v>0.94660980469421296</v>
      </c>
      <c r="W73" s="1">
        <v>4.0532297636719798E-4</v>
      </c>
      <c r="X73">
        <v>0.95055481094486505</v>
      </c>
      <c r="Y73">
        <v>0.95050466369430198</v>
      </c>
      <c r="Z73">
        <v>0.95052745789910298</v>
      </c>
      <c r="AA73">
        <v>0.95147113797787997</v>
      </c>
      <c r="AB73" s="4">
        <v>0.95076451762903702</v>
      </c>
      <c r="AC73">
        <v>4.0835358261533502E-4</v>
      </c>
      <c r="AD73">
        <v>26</v>
      </c>
      <c r="AE73">
        <v>0.95233579814667901</v>
      </c>
      <c r="AF73">
        <v>0.95225221939574001</v>
      </c>
      <c r="AG73">
        <v>0.95236922964705395</v>
      </c>
      <c r="AH73">
        <v>0.95201667927945999</v>
      </c>
      <c r="AI73">
        <v>0.95224348161723305</v>
      </c>
      <c r="AJ73" s="1">
        <v>1.37704899881542E-4</v>
      </c>
    </row>
    <row r="74" spans="1:36" x14ac:dyDescent="0.25">
      <c r="A74">
        <v>37.062464952468801</v>
      </c>
      <c r="B74">
        <v>2.0040348830961201</v>
      </c>
      <c r="C74">
        <v>10.159199357032699</v>
      </c>
      <c r="D74">
        <v>0.24804548938444601</v>
      </c>
      <c r="E74" s="6">
        <v>3.4170348372063897E-2</v>
      </c>
      <c r="F74">
        <v>4</v>
      </c>
      <c r="G74">
        <v>50</v>
      </c>
      <c r="H74">
        <v>270</v>
      </c>
      <c r="I74">
        <v>182</v>
      </c>
      <c r="J74" t="s">
        <v>103</v>
      </c>
      <c r="K74">
        <v>0.93901857522604204</v>
      </c>
      <c r="L74">
        <v>0.94005839347210096</v>
      </c>
      <c r="M74">
        <v>0.94099344268298801</v>
      </c>
      <c r="N74">
        <v>0.94179923114280695</v>
      </c>
      <c r="O74" s="4">
        <v>0.94046741063098505</v>
      </c>
      <c r="P74">
        <v>1.0388544968280701E-3</v>
      </c>
      <c r="Q74">
        <v>29</v>
      </c>
      <c r="R74">
        <v>0.94276878367954597</v>
      </c>
      <c r="S74">
        <v>0.94223690060422804</v>
      </c>
      <c r="T74">
        <v>0.94188968112224902</v>
      </c>
      <c r="U74">
        <v>0.94194645985908099</v>
      </c>
      <c r="V74">
        <v>0.94221045631627598</v>
      </c>
      <c r="W74">
        <v>3.4821674265322401E-4</v>
      </c>
      <c r="X74">
        <v>0.949962161620029</v>
      </c>
      <c r="Y74">
        <v>0.94998951466579096</v>
      </c>
      <c r="Z74">
        <v>0.94999407350675102</v>
      </c>
      <c r="AA74">
        <v>0.951065401132416</v>
      </c>
      <c r="AB74" s="4">
        <v>0.950252787731247</v>
      </c>
      <c r="AC74">
        <v>4.6932127408404097E-4</v>
      </c>
      <c r="AD74">
        <v>29</v>
      </c>
      <c r="AE74">
        <v>0.95071285076482104</v>
      </c>
      <c r="AF74">
        <v>0.95067941926444599</v>
      </c>
      <c r="AG74">
        <v>0.95076755685634395</v>
      </c>
      <c r="AH74">
        <v>0.95031471198762396</v>
      </c>
      <c r="AI74">
        <v>0.95061863471830899</v>
      </c>
      <c r="AJ74" s="1">
        <v>1.78268234616816E-4</v>
      </c>
    </row>
    <row r="75" spans="1:36" x14ac:dyDescent="0.25">
      <c r="A75">
        <v>38.183162987232201</v>
      </c>
      <c r="B75">
        <v>0.83981488834735496</v>
      </c>
      <c r="C75">
        <v>9.8615063428878695</v>
      </c>
      <c r="D75">
        <v>0.13394652166726101</v>
      </c>
      <c r="E75" s="6">
        <v>8.1687661383903196E-2</v>
      </c>
      <c r="F75">
        <v>2</v>
      </c>
      <c r="G75">
        <v>80</v>
      </c>
      <c r="H75">
        <v>393</v>
      </c>
      <c r="I75">
        <v>52</v>
      </c>
      <c r="J75" t="s">
        <v>102</v>
      </c>
      <c r="K75">
        <v>0.93824141741233102</v>
      </c>
      <c r="L75">
        <v>0.93904310737461505</v>
      </c>
      <c r="M75">
        <v>0.93980631673556603</v>
      </c>
      <c r="N75">
        <v>0.94122764722168395</v>
      </c>
      <c r="O75" s="4">
        <v>0.93957962218604896</v>
      </c>
      <c r="P75">
        <v>1.1006835485448899E-3</v>
      </c>
      <c r="Q75">
        <v>30</v>
      </c>
      <c r="R75">
        <v>0.94134238256449598</v>
      </c>
      <c r="S75">
        <v>0.94065771617734295</v>
      </c>
      <c r="T75">
        <v>0.94028327246736498</v>
      </c>
      <c r="U75">
        <v>0.94036495514415896</v>
      </c>
      <c r="V75">
        <v>0.94066208158834097</v>
      </c>
      <c r="W75">
        <v>4.1671601509246002E-4</v>
      </c>
      <c r="X75">
        <v>0.94983907291410197</v>
      </c>
      <c r="Y75">
        <v>0.94980260218641999</v>
      </c>
      <c r="Z75">
        <v>0.94954730709264401</v>
      </c>
      <c r="AA75">
        <v>0.95085569444824303</v>
      </c>
      <c r="AB75" s="4">
        <v>0.950011169160352</v>
      </c>
      <c r="AC75">
        <v>5.0037692800880898E-4</v>
      </c>
      <c r="AD75">
        <v>32</v>
      </c>
      <c r="AE75">
        <v>0.95042260455701699</v>
      </c>
      <c r="AF75">
        <v>0.95037549653376097</v>
      </c>
      <c r="AG75">
        <v>0.95031015314666401</v>
      </c>
      <c r="AH75">
        <v>0.94983451407314201</v>
      </c>
      <c r="AI75">
        <v>0.95023569207764602</v>
      </c>
      <c r="AJ75">
        <v>2.3503712631815099E-4</v>
      </c>
    </row>
    <row r="76" spans="1:36" x14ac:dyDescent="0.25">
      <c r="A76">
        <v>62.627762079238799</v>
      </c>
      <c r="B76">
        <v>0.68370344923570103</v>
      </c>
      <c r="C76">
        <v>20.367721796035699</v>
      </c>
      <c r="D76">
        <v>2.4074393090627502</v>
      </c>
      <c r="E76" s="6">
        <v>7.9264475645381399E-3</v>
      </c>
      <c r="F76">
        <v>9</v>
      </c>
      <c r="G76">
        <v>85</v>
      </c>
      <c r="H76">
        <v>288</v>
      </c>
      <c r="I76">
        <v>145</v>
      </c>
      <c r="J76" t="s">
        <v>81</v>
      </c>
      <c r="K76">
        <v>0.93687869275495095</v>
      </c>
      <c r="L76">
        <v>0.937721224865537</v>
      </c>
      <c r="M76">
        <v>0.93887393537266794</v>
      </c>
      <c r="N76">
        <v>0.93933829897368903</v>
      </c>
      <c r="O76" s="4">
        <v>0.93820303799171101</v>
      </c>
      <c r="P76">
        <v>9.6500712272760199E-4</v>
      </c>
      <c r="Q76">
        <v>31</v>
      </c>
      <c r="R76">
        <v>0.94279103869597902</v>
      </c>
      <c r="S76">
        <v>0.94235035817837298</v>
      </c>
      <c r="T76">
        <v>0.94201129126774696</v>
      </c>
      <c r="U76">
        <v>0.94206362901348195</v>
      </c>
      <c r="V76">
        <v>0.94230407928889504</v>
      </c>
      <c r="W76" s="1">
        <v>3.0935916021372498E-4</v>
      </c>
      <c r="X76">
        <v>0.94972966073105503</v>
      </c>
      <c r="Y76">
        <v>0.94999863234771098</v>
      </c>
      <c r="Z76">
        <v>0.95014907409940097</v>
      </c>
      <c r="AA76">
        <v>0.95076451762903802</v>
      </c>
      <c r="AB76" s="4">
        <v>0.95016047120180103</v>
      </c>
      <c r="AC76">
        <v>3.7973393863256403E-4</v>
      </c>
      <c r="AD76">
        <v>31</v>
      </c>
      <c r="AE76">
        <v>0.95124167631621304</v>
      </c>
      <c r="AF76">
        <v>0.95111250915567203</v>
      </c>
      <c r="AG76">
        <v>0.95117177408815501</v>
      </c>
      <c r="AH76">
        <v>0.95096510663128997</v>
      </c>
      <c r="AI76">
        <v>0.95112276654783201</v>
      </c>
      <c r="AJ76">
        <v>1.01861591636669E-4</v>
      </c>
    </row>
    <row r="77" spans="1:36" x14ac:dyDescent="0.25">
      <c r="A77">
        <v>95.975707471370697</v>
      </c>
      <c r="B77">
        <v>6.3459271370238497</v>
      </c>
      <c r="C77">
        <v>30.0753790736198</v>
      </c>
      <c r="D77">
        <v>1.7283311576007701</v>
      </c>
      <c r="E77" s="6">
        <v>5.6695720506953198E-3</v>
      </c>
      <c r="F77">
        <v>-2</v>
      </c>
      <c r="G77">
        <v>98</v>
      </c>
      <c r="H77">
        <v>421</v>
      </c>
      <c r="I77">
        <v>90</v>
      </c>
      <c r="J77" t="s">
        <v>73</v>
      </c>
      <c r="K77">
        <v>0.93678131836866796</v>
      </c>
      <c r="L77">
        <v>0.93754962512086104</v>
      </c>
      <c r="M77">
        <v>0.93843523467816603</v>
      </c>
      <c r="N77">
        <v>0.93896725043888596</v>
      </c>
      <c r="O77" s="4">
        <v>0.93793335715164505</v>
      </c>
      <c r="P77">
        <v>8.3595155510950104E-4</v>
      </c>
      <c r="Q77">
        <v>32</v>
      </c>
      <c r="R77">
        <v>0.94155660649719497</v>
      </c>
      <c r="S77">
        <v>0.94090624602202999</v>
      </c>
      <c r="T77">
        <v>0.94046679993158599</v>
      </c>
      <c r="U77">
        <v>0.94063769630222605</v>
      </c>
      <c r="V77">
        <v>0.94089183718825897</v>
      </c>
      <c r="W77" s="1">
        <v>4.1453893306532601E-4</v>
      </c>
      <c r="X77">
        <v>0.94982995523218094</v>
      </c>
      <c r="Y77">
        <v>0.949984955824831</v>
      </c>
      <c r="Z77">
        <v>0.95015363294036104</v>
      </c>
      <c r="AA77">
        <v>0.95081010603864002</v>
      </c>
      <c r="AB77" s="4">
        <v>0.95019466250900297</v>
      </c>
      <c r="AC77">
        <v>3.7331034503097597E-4</v>
      </c>
      <c r="AD77">
        <v>30</v>
      </c>
      <c r="AE77">
        <v>0.95087241019843105</v>
      </c>
      <c r="AF77">
        <v>0.95087089058477703</v>
      </c>
      <c r="AG77">
        <v>0.95094231242648797</v>
      </c>
      <c r="AH77">
        <v>0.95068549771905897</v>
      </c>
      <c r="AI77">
        <v>0.95084277773218895</v>
      </c>
      <c r="AJ77">
        <v>9.5279291343283707E-5</v>
      </c>
    </row>
    <row r="78" spans="1:36" x14ac:dyDescent="0.25">
      <c r="A78">
        <v>36.061495602130798</v>
      </c>
      <c r="B78">
        <v>1.6062171483746901</v>
      </c>
      <c r="C78">
        <v>9.21551465988159</v>
      </c>
      <c r="D78">
        <v>0.41906131054565898</v>
      </c>
      <c r="E78" s="6">
        <v>6.3171254458821005E-2</v>
      </c>
      <c r="F78">
        <v>2</v>
      </c>
      <c r="G78">
        <v>79</v>
      </c>
      <c r="H78">
        <v>349</v>
      </c>
      <c r="I78">
        <v>136</v>
      </c>
      <c r="J78" t="s">
        <v>85</v>
      </c>
      <c r="K78">
        <v>0.93608340789438305</v>
      </c>
      <c r="L78">
        <v>0.93640392945782802</v>
      </c>
      <c r="M78">
        <v>0.93745511685210703</v>
      </c>
      <c r="N78">
        <v>0.93909746782195502</v>
      </c>
      <c r="O78" s="4">
        <v>0.937259980506568</v>
      </c>
      <c r="P78">
        <v>1.1759660217615701E-3</v>
      </c>
      <c r="Q78">
        <v>33</v>
      </c>
      <c r="R78">
        <v>0.93910689056596497</v>
      </c>
      <c r="S78">
        <v>0.93801935164553596</v>
      </c>
      <c r="T78">
        <v>0.93789217207375697</v>
      </c>
      <c r="U78">
        <v>0.93813294394476099</v>
      </c>
      <c r="V78">
        <v>0.93828783955750406</v>
      </c>
      <c r="W78" s="1">
        <v>4.8048822094702901E-4</v>
      </c>
      <c r="X78">
        <v>0.94920539402062398</v>
      </c>
      <c r="Y78">
        <v>0.94905495226893499</v>
      </c>
      <c r="Z78">
        <v>0.94898656965453099</v>
      </c>
      <c r="AA78">
        <v>0.95043172223893801</v>
      </c>
      <c r="AB78" s="4">
        <v>0.94941965954575702</v>
      </c>
      <c r="AC78">
        <v>5.8965219872358704E-4</v>
      </c>
      <c r="AD78">
        <v>34</v>
      </c>
      <c r="AE78">
        <v>0.94994240664253504</v>
      </c>
      <c r="AF78">
        <v>0.94946220872805298</v>
      </c>
      <c r="AG78">
        <v>0.94958833666128695</v>
      </c>
      <c r="AH78">
        <v>0.94938622804538098</v>
      </c>
      <c r="AI78">
        <v>0.94959479501931399</v>
      </c>
      <c r="AJ78" s="1">
        <v>2.1328083495268199E-4</v>
      </c>
    </row>
    <row r="79" spans="1:36" x14ac:dyDescent="0.25">
      <c r="A79">
        <v>120.780704379081</v>
      </c>
      <c r="B79">
        <v>6.6221335523000304</v>
      </c>
      <c r="C79">
        <v>49.448518157005303</v>
      </c>
      <c r="D79">
        <v>2.2742589976552998</v>
      </c>
      <c r="E79" s="6">
        <v>4.2661334820974202E-3</v>
      </c>
      <c r="F79">
        <v>7</v>
      </c>
      <c r="G79">
        <v>82</v>
      </c>
      <c r="H79">
        <v>576</v>
      </c>
      <c r="I79">
        <v>176</v>
      </c>
      <c r="J79" t="s">
        <v>93</v>
      </c>
      <c r="K79">
        <v>0.93545418680062298</v>
      </c>
      <c r="L79">
        <v>0.93618628510769797</v>
      </c>
      <c r="M79">
        <v>0.93737434033767397</v>
      </c>
      <c r="N79">
        <v>0.93772268834540695</v>
      </c>
      <c r="O79" s="4">
        <v>0.93668437514784997</v>
      </c>
      <c r="P79">
        <v>9.1043990976079803E-4</v>
      </c>
      <c r="Q79">
        <v>34</v>
      </c>
      <c r="R79">
        <v>0.94059081780845299</v>
      </c>
      <c r="S79">
        <v>0.94020333895152097</v>
      </c>
      <c r="T79">
        <v>0.93993486592439501</v>
      </c>
      <c r="U79">
        <v>0.93983780002732198</v>
      </c>
      <c r="V79">
        <v>0.94014170567792299</v>
      </c>
      <c r="W79">
        <v>2.9182258921730501E-4</v>
      </c>
      <c r="X79">
        <v>0.94925554127118705</v>
      </c>
      <c r="Y79">
        <v>0.94948804216016103</v>
      </c>
      <c r="Z79">
        <v>0.94975245493585703</v>
      </c>
      <c r="AA79">
        <v>0.95040436919317595</v>
      </c>
      <c r="AB79" s="4">
        <v>0.94972510189009496</v>
      </c>
      <c r="AC79">
        <v>4.2977806730135499E-4</v>
      </c>
      <c r="AD79">
        <v>33</v>
      </c>
      <c r="AE79">
        <v>0.95045451644373902</v>
      </c>
      <c r="AF79">
        <v>0.95029343739647598</v>
      </c>
      <c r="AG79">
        <v>0.95035118271530605</v>
      </c>
      <c r="AH79">
        <v>0.95007613264403601</v>
      </c>
      <c r="AI79">
        <v>0.95029381729988904</v>
      </c>
      <c r="AJ79">
        <v>1.3829475716784599E-4</v>
      </c>
    </row>
    <row r="80" spans="1:36" x14ac:dyDescent="0.25">
      <c r="A80">
        <v>55.3393454551696</v>
      </c>
      <c r="B80">
        <v>1.68559855062804</v>
      </c>
      <c r="C80">
        <v>15.1678386926651</v>
      </c>
      <c r="D80">
        <v>0.63091822900105698</v>
      </c>
      <c r="E80" s="6">
        <v>2.1538671086664501E-2</v>
      </c>
      <c r="F80">
        <v>2</v>
      </c>
      <c r="G80">
        <v>82</v>
      </c>
      <c r="H80">
        <v>587</v>
      </c>
      <c r="I80">
        <v>166</v>
      </c>
      <c r="J80" t="s">
        <v>89</v>
      </c>
      <c r="K80">
        <v>0.93139366994648198</v>
      </c>
      <c r="L80">
        <v>0.93238340511617401</v>
      </c>
      <c r="M80">
        <v>0.93270657959384395</v>
      </c>
      <c r="N80">
        <v>0.93443641412224798</v>
      </c>
      <c r="O80" s="4">
        <v>0.93273001719468696</v>
      </c>
      <c r="P80">
        <v>1.09753174171392E-3</v>
      </c>
      <c r="Q80">
        <v>35</v>
      </c>
      <c r="R80">
        <v>0.93427643355829504</v>
      </c>
      <c r="S80">
        <v>0.93364528712072103</v>
      </c>
      <c r="T80">
        <v>0.93324715694741101</v>
      </c>
      <c r="U80">
        <v>0.933315385044448</v>
      </c>
      <c r="V80">
        <v>0.93362106566771896</v>
      </c>
      <c r="W80">
        <v>4.0722908950298998E-4</v>
      </c>
      <c r="X80">
        <v>0.948284508146648</v>
      </c>
      <c r="Y80">
        <v>0.94869936267403299</v>
      </c>
      <c r="Z80">
        <v>0.948284508146648</v>
      </c>
      <c r="AA80">
        <v>0.949456130273439</v>
      </c>
      <c r="AB80" s="4">
        <v>0.94868112731019205</v>
      </c>
      <c r="AC80">
        <v>4.7842858487867499E-4</v>
      </c>
      <c r="AD80">
        <v>35</v>
      </c>
      <c r="AE80">
        <v>0.94897289313165001</v>
      </c>
      <c r="AF80">
        <v>0.94886803978956302</v>
      </c>
      <c r="AG80">
        <v>0.94874191185632895</v>
      </c>
      <c r="AH80">
        <v>0.94849725405812801</v>
      </c>
      <c r="AI80">
        <v>0.94877002470891703</v>
      </c>
      <c r="AJ80">
        <v>1.77451904321153E-4</v>
      </c>
    </row>
    <row r="81" spans="1:36" x14ac:dyDescent="0.25">
      <c r="A81">
        <v>65.003516137599902</v>
      </c>
      <c r="B81">
        <v>0.187731523396795</v>
      </c>
      <c r="C81">
        <v>18.547920763492499</v>
      </c>
      <c r="D81">
        <v>1.3144024795931599</v>
      </c>
      <c r="E81" s="6">
        <v>8.5481002144809099E-3</v>
      </c>
      <c r="F81">
        <v>3</v>
      </c>
      <c r="G81">
        <v>77</v>
      </c>
      <c r="H81">
        <v>588</v>
      </c>
      <c r="I81">
        <v>145</v>
      </c>
      <c r="J81" t="s">
        <v>104</v>
      </c>
      <c r="K81">
        <v>0.93067323586184503</v>
      </c>
      <c r="L81">
        <v>0.93144532233896504</v>
      </c>
      <c r="M81">
        <v>0.93216756330306005</v>
      </c>
      <c r="N81">
        <v>0.93378180910912001</v>
      </c>
      <c r="O81" s="4">
        <v>0.93201698265324795</v>
      </c>
      <c r="P81">
        <v>1.14779548546041E-3</v>
      </c>
      <c r="Q81">
        <v>36</v>
      </c>
      <c r="R81">
        <v>0.93353751388730899</v>
      </c>
      <c r="S81">
        <v>0.93291290194558696</v>
      </c>
      <c r="T81">
        <v>0.93252195407260496</v>
      </c>
      <c r="U81">
        <v>0.93272349505235497</v>
      </c>
      <c r="V81">
        <v>0.93292396623946405</v>
      </c>
      <c r="W81" s="1">
        <v>3.8025176328932E-4</v>
      </c>
      <c r="X81">
        <v>0.94814318407688003</v>
      </c>
      <c r="Y81">
        <v>0.94845774410313899</v>
      </c>
      <c r="Z81">
        <v>0.94843494989833699</v>
      </c>
      <c r="AA81">
        <v>0.94927377663502799</v>
      </c>
      <c r="AB81" s="4">
        <v>0.94857741367834603</v>
      </c>
      <c r="AC81">
        <v>4.2074144378490398E-4</v>
      </c>
      <c r="AD81">
        <v>36</v>
      </c>
      <c r="AE81">
        <v>0.94873583340171597</v>
      </c>
      <c r="AF81">
        <v>0.94878446103862502</v>
      </c>
      <c r="AG81">
        <v>0.94876318644747704</v>
      </c>
      <c r="AH81">
        <v>0.94845470487583206</v>
      </c>
      <c r="AI81">
        <v>0.94868454644091205</v>
      </c>
      <c r="AJ81">
        <v>1.33813933183033E-4</v>
      </c>
    </row>
    <row r="82" spans="1:36" x14ac:dyDescent="0.25">
      <c r="A82">
        <v>51.783712983131402</v>
      </c>
      <c r="B82">
        <v>2.0656547696517902</v>
      </c>
      <c r="C82">
        <v>12.5188418030738</v>
      </c>
      <c r="D82">
        <v>0.341676269943887</v>
      </c>
      <c r="E82" s="6">
        <v>2.0360982067240199E-2</v>
      </c>
      <c r="F82">
        <v>2</v>
      </c>
      <c r="G82">
        <v>79</v>
      </c>
      <c r="H82">
        <v>530</v>
      </c>
      <c r="I82">
        <v>47</v>
      </c>
      <c r="J82" t="s">
        <v>107</v>
      </c>
      <c r="K82">
        <v>0.92990400003892504</v>
      </c>
      <c r="L82">
        <v>0.93094689855903401</v>
      </c>
      <c r="M82">
        <v>0.93107269115568503</v>
      </c>
      <c r="N82">
        <v>0.932922930744018</v>
      </c>
      <c r="O82" s="4">
        <v>0.93121163012441499</v>
      </c>
      <c r="P82">
        <v>1.08717904342752E-3</v>
      </c>
      <c r="Q82">
        <v>37</v>
      </c>
      <c r="R82">
        <v>0.93277218599272804</v>
      </c>
      <c r="S82">
        <v>0.93218901512074404</v>
      </c>
      <c r="T82">
        <v>0.93158272950982901</v>
      </c>
      <c r="U82">
        <v>0.93177710246546397</v>
      </c>
      <c r="V82">
        <v>0.93208025827219099</v>
      </c>
      <c r="W82" s="1">
        <v>4.5553000315135298E-4</v>
      </c>
      <c r="X82">
        <v>0.94786509477830305</v>
      </c>
      <c r="Y82">
        <v>0.94844406758025801</v>
      </c>
      <c r="Z82">
        <v>0.94795171275654799</v>
      </c>
      <c r="AA82">
        <v>0.94913245256525902</v>
      </c>
      <c r="AB82" s="4">
        <v>0.94834833192009205</v>
      </c>
      <c r="AC82">
        <v>5.0369519525686295E-4</v>
      </c>
      <c r="AD82">
        <v>37</v>
      </c>
      <c r="AE82">
        <v>0.94865833310539105</v>
      </c>
      <c r="AF82">
        <v>0.94851396980831504</v>
      </c>
      <c r="AG82">
        <v>0.94839392032969505</v>
      </c>
      <c r="AH82">
        <v>0.94819940978205697</v>
      </c>
      <c r="AI82">
        <v>0.94844140825636403</v>
      </c>
      <c r="AJ82">
        <v>1.6818140034899199E-4</v>
      </c>
    </row>
    <row r="83" spans="1:36" x14ac:dyDescent="0.25">
      <c r="A83">
        <v>28.821759879588999</v>
      </c>
      <c r="B83">
        <v>0.67360330709460503</v>
      </c>
      <c r="C83">
        <v>6.8828098773956299</v>
      </c>
      <c r="D83">
        <v>0.30684962866579601</v>
      </c>
      <c r="E83" s="6">
        <v>7.7979302818993901E-2</v>
      </c>
      <c r="F83">
        <v>1</v>
      </c>
      <c r="G83">
        <v>73</v>
      </c>
      <c r="H83">
        <v>330</v>
      </c>
      <c r="I83">
        <v>171</v>
      </c>
      <c r="J83" t="s">
        <v>74</v>
      </c>
      <c r="K83">
        <v>0.92006209507544001</v>
      </c>
      <c r="L83">
        <v>0.92128932357917903</v>
      </c>
      <c r="M83">
        <v>0.92109928900384197</v>
      </c>
      <c r="N83">
        <v>0.92317259370012505</v>
      </c>
      <c r="O83" s="4">
        <v>0.92140582533964599</v>
      </c>
      <c r="P83">
        <v>1.1218977947982699E-3</v>
      </c>
      <c r="Q83">
        <v>38</v>
      </c>
      <c r="R83">
        <v>0.92280334517680795</v>
      </c>
      <c r="S83">
        <v>0.92204120639656295</v>
      </c>
      <c r="T83">
        <v>0.922120306408999</v>
      </c>
      <c r="U83">
        <v>0.92160185309612597</v>
      </c>
      <c r="V83">
        <v>0.92214167776962397</v>
      </c>
      <c r="W83">
        <v>4.3004815652060002E-4</v>
      </c>
      <c r="X83">
        <v>0.94617376478204096</v>
      </c>
      <c r="Y83">
        <v>0.94649744249022105</v>
      </c>
      <c r="Z83">
        <v>0.94635611842045197</v>
      </c>
      <c r="AA83">
        <v>0.94735906343171306</v>
      </c>
      <c r="AB83" s="4">
        <v>0.94659659728110701</v>
      </c>
      <c r="AC83">
        <v>4.5491859383383699E-4</v>
      </c>
      <c r="AD83">
        <v>38</v>
      </c>
      <c r="AE83">
        <v>0.94683479672128101</v>
      </c>
      <c r="AF83">
        <v>0.94672690415188798</v>
      </c>
      <c r="AG83">
        <v>0.94681808097109299</v>
      </c>
      <c r="AH83">
        <v>0.94649136403560696</v>
      </c>
      <c r="AI83">
        <v>0.94671778646996696</v>
      </c>
      <c r="AJ83">
        <v>1.37022476964394E-4</v>
      </c>
    </row>
    <row r="84" spans="1:36" x14ac:dyDescent="0.25">
      <c r="A84">
        <v>42.8382286429405</v>
      </c>
      <c r="B84">
        <v>1.3484605787019801</v>
      </c>
      <c r="C84">
        <v>10.466051280498499</v>
      </c>
      <c r="D84">
        <v>0.51789085860031003</v>
      </c>
      <c r="E84" s="6">
        <v>1.0361309329775199E-2</v>
      </c>
      <c r="F84">
        <v>2</v>
      </c>
      <c r="G84">
        <v>96</v>
      </c>
      <c r="H84">
        <v>428</v>
      </c>
      <c r="I84">
        <v>93</v>
      </c>
      <c r="J84" t="s">
        <v>76</v>
      </c>
      <c r="K84">
        <v>0.91933502478645102</v>
      </c>
      <c r="L84">
        <v>0.92009295585638695</v>
      </c>
      <c r="M84">
        <v>0.920698622804208</v>
      </c>
      <c r="N84">
        <v>0.92276012919639505</v>
      </c>
      <c r="O84" s="4">
        <v>0.92072168316086</v>
      </c>
      <c r="P84">
        <v>1.2721943140245899E-3</v>
      </c>
      <c r="Q84">
        <v>39</v>
      </c>
      <c r="R84">
        <v>0.92191891157746397</v>
      </c>
      <c r="S84">
        <v>0.92130378533241397</v>
      </c>
      <c r="T84">
        <v>0.92109233078504504</v>
      </c>
      <c r="U84">
        <v>0.92099729997875301</v>
      </c>
      <c r="V84">
        <v>0.92132808191841897</v>
      </c>
      <c r="W84" s="1">
        <v>3.5870088465014903E-4</v>
      </c>
      <c r="X84">
        <v>0.94554464472952304</v>
      </c>
      <c r="Y84">
        <v>0.94641994219389602</v>
      </c>
      <c r="Z84">
        <v>0.94606891143995497</v>
      </c>
      <c r="AA84">
        <v>0.94703538572353296</v>
      </c>
      <c r="AB84" s="4">
        <v>0.946267221021727</v>
      </c>
      <c r="AC84">
        <v>5.4195109415122202E-4</v>
      </c>
      <c r="AD84">
        <v>39</v>
      </c>
      <c r="AE84">
        <v>0.94650048171752799</v>
      </c>
      <c r="AF84">
        <v>0.94639106953448104</v>
      </c>
      <c r="AG84">
        <v>0.94636371648871898</v>
      </c>
      <c r="AH84">
        <v>0.94614337250897296</v>
      </c>
      <c r="AI84">
        <v>0.94634966006242505</v>
      </c>
      <c r="AJ84">
        <v>1.2962836673864801E-4</v>
      </c>
    </row>
    <row r="85" spans="1:36" x14ac:dyDescent="0.25">
      <c r="A85">
        <v>25.596561729907901</v>
      </c>
      <c r="B85">
        <v>0.38568497154623299</v>
      </c>
      <c r="C85">
        <v>6.0102577209472603</v>
      </c>
      <c r="D85">
        <v>0.119754570423645</v>
      </c>
      <c r="E85" s="6">
        <v>3.4677230722418698E-2</v>
      </c>
      <c r="F85">
        <v>1</v>
      </c>
      <c r="G85">
        <v>89</v>
      </c>
      <c r="H85">
        <v>279</v>
      </c>
      <c r="I85">
        <v>78</v>
      </c>
      <c r="J85" t="s">
        <v>75</v>
      </c>
      <c r="K85">
        <v>0.90294552702102004</v>
      </c>
      <c r="L85">
        <v>0.90381522248219504</v>
      </c>
      <c r="M85">
        <v>0.904007447131006</v>
      </c>
      <c r="N85">
        <v>0.90646476552946897</v>
      </c>
      <c r="O85" s="4">
        <v>0.90430824054092196</v>
      </c>
      <c r="P85">
        <v>1.30777785243028E-3</v>
      </c>
      <c r="Q85">
        <v>40</v>
      </c>
      <c r="R85">
        <v>0.90515526912948596</v>
      </c>
      <c r="S85">
        <v>0.90477631270015901</v>
      </c>
      <c r="T85">
        <v>0.90519552498580902</v>
      </c>
      <c r="U85">
        <v>0.90423309007071795</v>
      </c>
      <c r="V85">
        <v>0.90484004922154304</v>
      </c>
      <c r="W85">
        <v>3.8671318967442201E-4</v>
      </c>
      <c r="X85">
        <v>0.94331537149994904</v>
      </c>
      <c r="Y85">
        <v>0.94408581562223604</v>
      </c>
      <c r="Z85">
        <v>0.94352963702508197</v>
      </c>
      <c r="AA85">
        <v>0.944204345487203</v>
      </c>
      <c r="AB85" s="4">
        <v>0.94378379240861798</v>
      </c>
      <c r="AC85">
        <v>3.7151582070262402E-4</v>
      </c>
      <c r="AD85">
        <v>40</v>
      </c>
      <c r="AE85">
        <v>0.94405542334916703</v>
      </c>
      <c r="AF85">
        <v>0.94370743182253303</v>
      </c>
      <c r="AG85">
        <v>0.94382596168749999</v>
      </c>
      <c r="AH85">
        <v>0.94365880418562298</v>
      </c>
      <c r="AI85">
        <v>0.94381190526120595</v>
      </c>
      <c r="AJ85">
        <v>1.5317741430867301E-4</v>
      </c>
    </row>
  </sheetData>
  <conditionalFormatting sqref="O3:O4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4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42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{05A7CE8C-4437-4A2C-B370-AF82DF96FD36}</x14:id>
        </ext>
      </extLst>
    </cfRule>
  </conditionalFormatting>
  <conditionalFormatting sqref="F3:F4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{292109F7-715D-4BFE-AF4E-D972F92164A7}</x14:id>
        </ext>
      </extLst>
    </cfRule>
  </conditionalFormatting>
  <conditionalFormatting sqref="G3:G4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{98EC5F64-24BC-44FF-84E3-ED087913B4F8}</x14:id>
        </ext>
      </extLst>
    </cfRule>
  </conditionalFormatting>
  <conditionalFormatting sqref="H3:H4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{F2934A04-7405-4962-B98B-C2A821610387}</x14:id>
        </ext>
      </extLst>
    </cfRule>
  </conditionalFormatting>
  <conditionalFormatting sqref="I3:I42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{8699D880-208C-4B61-882C-422BCCE04623}</x14:id>
        </ext>
      </extLst>
    </cfRule>
  </conditionalFormatting>
  <conditionalFormatting sqref="O46:O8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6:AB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E85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{AB2A0AA1-0F90-438E-8037-E903491199AA}</x14:id>
        </ext>
      </extLst>
    </cfRule>
  </conditionalFormatting>
  <conditionalFormatting sqref="F46:F8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{1FA41A5D-68CF-446E-A479-2EBCF48790D5}</x14:id>
        </ext>
      </extLst>
    </cfRule>
  </conditionalFormatting>
  <conditionalFormatting sqref="G46:G8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{7B843D3C-5F47-442E-91AC-7C6FFA26700C}</x14:id>
        </ext>
      </extLst>
    </cfRule>
  </conditionalFormatting>
  <conditionalFormatting sqref="H46:H8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{B46BAE61-C9A3-4F4A-A09D-00B6B008BDFD}</x14:id>
        </ext>
      </extLst>
    </cfRule>
  </conditionalFormatting>
  <conditionalFormatting sqref="I46:I8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{0270DCAB-AAA4-4CB5-AAF6-85D41752264D}</x14:id>
        </ext>
      </extLst>
    </cfRule>
  </conditionalFormatting>
  <pageMargins left="0.7" right="0.7" top="0.78740157499999996" bottom="0.78740157499999996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A7CE8C-4437-4A2C-B370-AF82DF96FD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E3:E42</xm:sqref>
        </x14:conditionalFormatting>
        <x14:conditionalFormatting xmlns:xm="http://schemas.microsoft.com/office/excel/2006/main">
          <x14:cfRule type="dataBar" id="{292109F7-715D-4BFE-AF4E-D972F92164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F3:F42</xm:sqref>
        </x14:conditionalFormatting>
        <x14:conditionalFormatting xmlns:xm="http://schemas.microsoft.com/office/excel/2006/main">
          <x14:cfRule type="dataBar" id="{98EC5F64-24BC-44FF-84E3-ED087913B4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G3:G42</xm:sqref>
        </x14:conditionalFormatting>
        <x14:conditionalFormatting xmlns:xm="http://schemas.microsoft.com/office/excel/2006/main">
          <x14:cfRule type="dataBar" id="{F2934A04-7405-4962-B98B-C2A8216103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H3:H42</xm:sqref>
        </x14:conditionalFormatting>
        <x14:conditionalFormatting xmlns:xm="http://schemas.microsoft.com/office/excel/2006/main">
          <x14:cfRule type="dataBar" id="{8699D880-208C-4B61-882C-422BCCE046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  <x14:conditionalFormatting xmlns:xm="http://schemas.microsoft.com/office/excel/2006/main">
          <x14:cfRule type="dataBar" id="{AB2A0AA1-0F90-438E-8037-E903491199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E46:E85</xm:sqref>
        </x14:conditionalFormatting>
        <x14:conditionalFormatting xmlns:xm="http://schemas.microsoft.com/office/excel/2006/main">
          <x14:cfRule type="dataBar" id="{1FA41A5D-68CF-446E-A479-2EBCF48790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F46:F85</xm:sqref>
        </x14:conditionalFormatting>
        <x14:conditionalFormatting xmlns:xm="http://schemas.microsoft.com/office/excel/2006/main">
          <x14:cfRule type="dataBar" id="{7B843D3C-5F47-442E-91AC-7C6FFA2670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G46:G85</xm:sqref>
        </x14:conditionalFormatting>
        <x14:conditionalFormatting xmlns:xm="http://schemas.microsoft.com/office/excel/2006/main">
          <x14:cfRule type="dataBar" id="{B46BAE61-C9A3-4F4A-A09D-00B6B008BD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H46:H85</xm:sqref>
        </x14:conditionalFormatting>
        <x14:conditionalFormatting xmlns:xm="http://schemas.microsoft.com/office/excel/2006/main">
          <x14:cfRule type="dataBar" id="{0270DCAB-AAA4-4CB5-AAF6-85D4175226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I46:I85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0"/>
  <sheetViews>
    <sheetView topLeftCell="A32" workbookViewId="0">
      <selection activeCell="A67" sqref="A67:A68"/>
    </sheetView>
  </sheetViews>
  <sheetFormatPr baseColWidth="10"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28" customWidth="1"/>
    <col min="6" max="6" width="26.140625" customWidth="1"/>
    <col min="7" max="7" width="33.140625" customWidth="1"/>
    <col min="8" max="8" width="27.7109375" customWidth="1"/>
    <col min="9" max="9" width="26.85546875" customWidth="1"/>
    <col min="10" max="10" width="24.85546875" customWidth="1"/>
    <col min="12" max="15" width="20.140625" customWidth="1"/>
    <col min="16" max="16" width="20.28515625" customWidth="1"/>
    <col min="17" max="17" width="18" customWidth="1"/>
    <col min="18" max="18" width="19.140625" customWidth="1"/>
    <col min="19" max="22" width="20.85546875" customWidth="1"/>
    <col min="23" max="23" width="21" customWidth="1"/>
    <col min="24" max="24" width="18.7109375" customWidth="1"/>
    <col min="25" max="28" width="20.85546875" customWidth="1"/>
    <col min="29" max="29" width="21" customWidth="1"/>
    <col min="30" max="30" width="18.7109375" customWidth="1"/>
    <col min="31" max="31" width="19.85546875" customWidth="1"/>
    <col min="32" max="35" width="21.5703125" customWidth="1"/>
    <col min="36" max="36" width="21.7109375" customWidth="1"/>
    <col min="37" max="37" width="19.42578125" customWidth="1"/>
  </cols>
  <sheetData>
    <row r="1" spans="1:37" x14ac:dyDescent="0.25">
      <c r="A1" s="2" t="s">
        <v>67</v>
      </c>
      <c r="D1" t="s">
        <v>68</v>
      </c>
      <c r="E1" s="3">
        <f>CORREL(Tabelle1[param_lgbm__learning_rate],Tabelle1[mean_test_accuracy])</f>
        <v>-0.6035535720070353</v>
      </c>
      <c r="F1" s="3">
        <f>CORREL(Tabelle1[param_lgbm__max_depth],Tabelle1[mean_test_accuracy])</f>
        <v>0.25639321390184822</v>
      </c>
      <c r="G1" s="3">
        <f>CORREL(Tabelle1[param_lgbm__min_child_samples],Tabelle1[mean_test_accuracy])</f>
        <v>0.35162763692949528</v>
      </c>
      <c r="H1" s="3">
        <f>CORREL(Tabelle1[param_lgbm__n_estimators],Tabelle1[mean_test_accuracy])</f>
        <v>0.16469996492198385</v>
      </c>
      <c r="I1" s="3">
        <f>CORREL(Tabelle1[param_lgbm__num_leaves],Tabelle1[mean_test_accuracy])</f>
        <v>-0.13409267008826567</v>
      </c>
      <c r="J1" s="3">
        <f>CORREL(Tabelle1[param_lgbm__reg_alpha],Tabelle1[mean_test_accuracy])</f>
        <v>8.7599967693115649E-2</v>
      </c>
    </row>
    <row r="2" spans="1:37" x14ac:dyDescent="0.25">
      <c r="A2" s="2"/>
      <c r="D2" t="s">
        <v>69</v>
      </c>
      <c r="E2" s="3">
        <f>CORREL(Tabelle1[param_lgbm__learning_rate],Tabelle1[mean_test_roc_auc])</f>
        <v>-0.57967433627627352</v>
      </c>
      <c r="F2" s="3">
        <f>CORREL(Tabelle1[param_lgbm__max_depth],Tabelle1[mean_test_roc_auc])</f>
        <v>0.266555114919173</v>
      </c>
      <c r="G2" s="3">
        <f>CORREL(Tabelle1[param_lgbm__min_child_samples],Tabelle1[mean_test_roc_auc])</f>
        <v>0.32437204063894981</v>
      </c>
      <c r="H2" s="3">
        <f>CORREL(Tabelle1[param_lgbm__n_estimators],Tabelle1[mean_test_roc_auc])</f>
        <v>0.10991131681428931</v>
      </c>
      <c r="I2" s="3">
        <f>CORREL(Tabelle1[param_lgbm__num_leaves],Tabelle1[mean_test_roc_auc])</f>
        <v>-0.20208263648564856</v>
      </c>
      <c r="J2" s="3">
        <f>CORREL(Tabelle1[param_lgbm__reg_alpha],Tabelle1[mean_test_roc_auc])</f>
        <v>0.10301085466437791</v>
      </c>
    </row>
    <row r="3" spans="1:37" x14ac:dyDescent="0.25">
      <c r="A3" s="2"/>
      <c r="D3" t="s">
        <v>70</v>
      </c>
      <c r="E3" s="3">
        <f>CORREL(Tabelle1[param_lgbm__learning_rate],Tabelle1[mean_fit_time])</f>
        <v>-0.3060429452053135</v>
      </c>
      <c r="F3" s="3">
        <f>CORREL(Tabelle1[param_lgbm__max_depth],Tabelle1[mean_fit_time])</f>
        <v>0.12520875912176063</v>
      </c>
      <c r="G3" s="3">
        <f>CORREL(Tabelle1[param_lgbm__min_child_samples],Tabelle1[mean_fit_time])</f>
        <v>0.24358290066063751</v>
      </c>
      <c r="H3" s="3">
        <f>CORREL(Tabelle1[param_lgbm__n_estimators],Tabelle1[mean_fit_time])</f>
        <v>0.80996249702165057</v>
      </c>
      <c r="I3" s="3">
        <f>CORREL(Tabelle1[param_lgbm__num_leaves],Tabelle1[mean_fit_time])</f>
        <v>0.48913754805817666</v>
      </c>
      <c r="J3" s="3">
        <f>CORREL(Tabelle1[param_lgbm__reg_alpha],Tabelle1[mean_fit_time])</f>
        <v>-0.14504844697086447</v>
      </c>
    </row>
    <row r="4" spans="1:3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</row>
    <row r="5" spans="1:37" x14ac:dyDescent="0.25">
      <c r="A5">
        <v>188.356171846389</v>
      </c>
      <c r="B5">
        <v>11.0565959662114</v>
      </c>
      <c r="C5">
        <v>109.794574618339</v>
      </c>
      <c r="D5">
        <v>2.0397785016390402</v>
      </c>
      <c r="E5" s="6">
        <v>1.4503998480521399E-2</v>
      </c>
      <c r="F5">
        <v>8</v>
      </c>
      <c r="G5">
        <v>73</v>
      </c>
      <c r="H5">
        <v>1134</v>
      </c>
      <c r="I5">
        <v>127</v>
      </c>
      <c r="J5">
        <v>0.26900105125782803</v>
      </c>
      <c r="K5" t="s">
        <v>58</v>
      </c>
      <c r="L5">
        <v>0.94319080309116199</v>
      </c>
      <c r="M5">
        <v>0.94409848623356396</v>
      </c>
      <c r="N5">
        <v>0.945139371661184</v>
      </c>
      <c r="O5">
        <v>0.94581767607893996</v>
      </c>
      <c r="P5" s="4">
        <v>0.94456158426621295</v>
      </c>
      <c r="Q5">
        <v>1.00063801315773E-3</v>
      </c>
      <c r="R5">
        <v>1</v>
      </c>
      <c r="S5">
        <v>0.95876201245940695</v>
      </c>
      <c r="T5">
        <v>0.95856395432460895</v>
      </c>
      <c r="U5">
        <v>0.95825784560833904</v>
      </c>
      <c r="V5">
        <v>0.95840027543706097</v>
      </c>
      <c r="W5">
        <v>0.95849602195735395</v>
      </c>
      <c r="X5">
        <v>1.87923603547789E-4</v>
      </c>
      <c r="Y5">
        <v>0.95128878433946895</v>
      </c>
      <c r="Z5">
        <v>0.95122951940698597</v>
      </c>
      <c r="AA5">
        <v>0.95109731301913802</v>
      </c>
      <c r="AB5">
        <v>0.95209569918943804</v>
      </c>
      <c r="AC5" s="4">
        <v>0.951427828988757</v>
      </c>
      <c r="AD5">
        <v>3.9177529141351698E-4</v>
      </c>
      <c r="AE5">
        <v>2</v>
      </c>
      <c r="AF5">
        <v>0.95451188489838301</v>
      </c>
      <c r="AG5">
        <v>0.95451796335299699</v>
      </c>
      <c r="AH5">
        <v>0.95448149262531401</v>
      </c>
      <c r="AI5">
        <v>0.95431281550978397</v>
      </c>
      <c r="AJ5">
        <v>0.95445603909662002</v>
      </c>
      <c r="AK5" s="1">
        <v>8.3836515092524299E-5</v>
      </c>
    </row>
    <row r="6" spans="1:37" x14ac:dyDescent="0.25">
      <c r="A6">
        <v>117.007152438163</v>
      </c>
      <c r="B6">
        <v>1.2132994971738</v>
      </c>
      <c r="C6">
        <v>56.005557775497401</v>
      </c>
      <c r="D6">
        <v>2.6203002787268299</v>
      </c>
      <c r="E6" s="6">
        <v>8.3364287452905E-2</v>
      </c>
      <c r="F6">
        <v>5</v>
      </c>
      <c r="G6">
        <v>82</v>
      </c>
      <c r="H6">
        <v>1028</v>
      </c>
      <c r="I6">
        <v>182</v>
      </c>
      <c r="J6">
        <v>0.41405598781956798</v>
      </c>
      <c r="K6" t="s">
        <v>49</v>
      </c>
      <c r="L6">
        <v>0.94296162150853902</v>
      </c>
      <c r="M6">
        <v>0.94391668789352801</v>
      </c>
      <c r="N6">
        <v>0.94519335234388702</v>
      </c>
      <c r="O6">
        <v>0.94585929338159802</v>
      </c>
      <c r="P6" s="4">
        <v>0.94448273878188804</v>
      </c>
      <c r="Q6">
        <v>1.1218383983415299E-3</v>
      </c>
      <c r="R6">
        <v>2</v>
      </c>
      <c r="S6">
        <v>0.95760010092938697</v>
      </c>
      <c r="T6">
        <v>0.95764699608730597</v>
      </c>
      <c r="U6">
        <v>0.95695022774327598</v>
      </c>
      <c r="V6">
        <v>0.95704311378895501</v>
      </c>
      <c r="W6">
        <v>0.95731010963723095</v>
      </c>
      <c r="X6">
        <v>3.1559039527695199E-4</v>
      </c>
      <c r="Y6">
        <v>0.95134349043099198</v>
      </c>
      <c r="Z6">
        <v>0.95117025447450199</v>
      </c>
      <c r="AA6">
        <v>0.95109275417817696</v>
      </c>
      <c r="AB6">
        <v>0.95204555193887497</v>
      </c>
      <c r="AC6" s="4">
        <v>0.95141301275563706</v>
      </c>
      <c r="AD6">
        <v>3.7630981632527899E-4</v>
      </c>
      <c r="AE6">
        <v>3</v>
      </c>
      <c r="AF6">
        <v>0.95430369782786395</v>
      </c>
      <c r="AG6">
        <v>0.95427026632748801</v>
      </c>
      <c r="AH6">
        <v>0.95427786439575601</v>
      </c>
      <c r="AI6">
        <v>0.95407879500715698</v>
      </c>
      <c r="AJ6">
        <v>0.95423265588956596</v>
      </c>
      <c r="AK6" s="1">
        <v>8.9691808719370895E-5</v>
      </c>
    </row>
    <row r="7" spans="1:37" x14ac:dyDescent="0.25">
      <c r="A7">
        <v>78.042416930198598</v>
      </c>
      <c r="B7">
        <v>3.58177614804345</v>
      </c>
      <c r="C7">
        <v>32.404721736907902</v>
      </c>
      <c r="D7">
        <v>3.9283101487504002</v>
      </c>
      <c r="E7" s="6">
        <v>0.146524987108373</v>
      </c>
      <c r="F7">
        <v>5</v>
      </c>
      <c r="G7">
        <v>92</v>
      </c>
      <c r="H7">
        <v>642</v>
      </c>
      <c r="I7">
        <v>102</v>
      </c>
      <c r="J7">
        <v>0.421107625005052</v>
      </c>
      <c r="K7" t="s">
        <v>43</v>
      </c>
      <c r="L7">
        <v>0.94279387785221802</v>
      </c>
      <c r="M7">
        <v>0.94357456109322402</v>
      </c>
      <c r="N7">
        <v>0.94514769802863197</v>
      </c>
      <c r="O7">
        <v>0.94561405745875304</v>
      </c>
      <c r="P7" s="4">
        <v>0.94428254860820704</v>
      </c>
      <c r="Q7">
        <v>1.14441975252219E-3</v>
      </c>
      <c r="R7">
        <v>3</v>
      </c>
      <c r="S7">
        <v>0.958551613865818</v>
      </c>
      <c r="T7">
        <v>0.95862763172320598</v>
      </c>
      <c r="U7">
        <v>0.958044336028119</v>
      </c>
      <c r="V7">
        <v>0.95813981649327695</v>
      </c>
      <c r="W7">
        <v>0.95834084952760501</v>
      </c>
      <c r="X7">
        <v>2.52487707742457E-4</v>
      </c>
      <c r="Y7">
        <v>0.95106084229145504</v>
      </c>
      <c r="Z7">
        <v>0.95117481331546205</v>
      </c>
      <c r="AA7">
        <v>0.95110643070105805</v>
      </c>
      <c r="AB7">
        <v>0.95206834614367597</v>
      </c>
      <c r="AC7" s="4">
        <v>0.951352608112913</v>
      </c>
      <c r="AD7">
        <v>4.1521757289383399E-4</v>
      </c>
      <c r="AE7">
        <v>6</v>
      </c>
      <c r="AF7">
        <v>0.95451948296665001</v>
      </c>
      <c r="AG7">
        <v>0.95444958073859298</v>
      </c>
      <c r="AH7">
        <v>0.95457722828547997</v>
      </c>
      <c r="AI7">
        <v>0.95427938400940904</v>
      </c>
      <c r="AJ7">
        <v>0.95445641900003297</v>
      </c>
      <c r="AK7">
        <v>1.1175877712793801E-4</v>
      </c>
    </row>
    <row r="8" spans="1:37" x14ac:dyDescent="0.25">
      <c r="A8">
        <v>119.11649775505001</v>
      </c>
      <c r="B8">
        <v>0.46918431145253697</v>
      </c>
      <c r="C8">
        <v>72.716368198394704</v>
      </c>
      <c r="D8">
        <v>1.0245322191483901</v>
      </c>
      <c r="E8" s="6">
        <v>5.6169297384398902E-2</v>
      </c>
      <c r="F8">
        <v>7</v>
      </c>
      <c r="G8">
        <v>91</v>
      </c>
      <c r="H8">
        <v>849</v>
      </c>
      <c r="I8">
        <v>539</v>
      </c>
      <c r="J8">
        <v>0.39676747423066899</v>
      </c>
      <c r="K8" t="s">
        <v>38</v>
      </c>
      <c r="L8">
        <v>0.94278431600710999</v>
      </c>
      <c r="M8">
        <v>0.94348113801127798</v>
      </c>
      <c r="N8">
        <v>0.94478393072236899</v>
      </c>
      <c r="O8">
        <v>0.94536888169243505</v>
      </c>
      <c r="P8" s="4">
        <v>0.944104566608298</v>
      </c>
      <c r="Q8">
        <v>1.0236885631120501E-3</v>
      </c>
      <c r="R8">
        <v>4</v>
      </c>
      <c r="S8">
        <v>0.96627863215021004</v>
      </c>
      <c r="T8">
        <v>0.96630827787812801</v>
      </c>
      <c r="U8">
        <v>0.96567948590998698</v>
      </c>
      <c r="V8">
        <v>0.96567726100475604</v>
      </c>
      <c r="W8">
        <v>0.96598591423576996</v>
      </c>
      <c r="X8">
        <v>3.0772034024651801E-4</v>
      </c>
      <c r="Y8">
        <v>0.95116569563354203</v>
      </c>
      <c r="Z8">
        <v>0.95137084347675405</v>
      </c>
      <c r="AA8">
        <v>0.95116113679258096</v>
      </c>
      <c r="AB8">
        <v>0.95210937571231802</v>
      </c>
      <c r="AC8" s="4">
        <v>0.95145176290379896</v>
      </c>
      <c r="AD8">
        <v>3.8900532748153402E-4</v>
      </c>
      <c r="AE8">
        <v>1</v>
      </c>
      <c r="AF8">
        <v>0.95646458844303395</v>
      </c>
      <c r="AG8">
        <v>0.95643875501092601</v>
      </c>
      <c r="AH8">
        <v>0.95632630360057203</v>
      </c>
      <c r="AI8">
        <v>0.955991988596819</v>
      </c>
      <c r="AJ8">
        <v>0.956305408912838</v>
      </c>
      <c r="AK8">
        <v>1.8827386115557299E-4</v>
      </c>
    </row>
    <row r="9" spans="1:37" x14ac:dyDescent="0.25">
      <c r="A9">
        <v>32.655183017253798</v>
      </c>
      <c r="B9">
        <v>1.0626435825857601</v>
      </c>
      <c r="C9">
        <v>9.3710218071937508</v>
      </c>
      <c r="D9">
        <v>0.26947538966824403</v>
      </c>
      <c r="E9" s="6">
        <v>0.22419120258262401</v>
      </c>
      <c r="F9">
        <v>5</v>
      </c>
      <c r="G9">
        <v>28</v>
      </c>
      <c r="H9">
        <v>209</v>
      </c>
      <c r="I9">
        <v>642</v>
      </c>
      <c r="J9">
        <v>0.107494129106092</v>
      </c>
      <c r="K9" t="s">
        <v>65</v>
      </c>
      <c r="L9">
        <v>0.94221583328286296</v>
      </c>
      <c r="M9">
        <v>0.94354787371662596</v>
      </c>
      <c r="N9">
        <v>0.94457808521037401</v>
      </c>
      <c r="O9">
        <v>0.94518670898031598</v>
      </c>
      <c r="P9" s="4">
        <v>0.943882125297545</v>
      </c>
      <c r="Q9">
        <v>1.1263383132032001E-3</v>
      </c>
      <c r="R9">
        <v>5</v>
      </c>
      <c r="S9">
        <v>0.95371932567605999</v>
      </c>
      <c r="T9">
        <v>0.95366432924347</v>
      </c>
      <c r="U9">
        <v>0.95330611083036598</v>
      </c>
      <c r="V9">
        <v>0.95325847654859197</v>
      </c>
      <c r="W9">
        <v>0.95348706057462196</v>
      </c>
      <c r="X9">
        <v>2.0637630993165399E-4</v>
      </c>
      <c r="Y9">
        <v>0.951088195337217</v>
      </c>
      <c r="Z9">
        <v>0.95103804808665404</v>
      </c>
      <c r="AA9">
        <v>0.95071437037847495</v>
      </c>
      <c r="AB9">
        <v>0.95189055134622502</v>
      </c>
      <c r="AC9" s="4">
        <v>0.951182791287143</v>
      </c>
      <c r="AD9">
        <v>4.3308239306744702E-4</v>
      </c>
      <c r="AE9">
        <v>9</v>
      </c>
      <c r="AF9">
        <v>0.95309256574608403</v>
      </c>
      <c r="AG9">
        <v>0.95322781136123902</v>
      </c>
      <c r="AH9">
        <v>0.95346031225021299</v>
      </c>
      <c r="AI9">
        <v>0.95305001656378796</v>
      </c>
      <c r="AJ9">
        <v>0.953207676480331</v>
      </c>
      <c r="AK9">
        <v>1.5995106757704601E-4</v>
      </c>
    </row>
    <row r="10" spans="1:37" x14ac:dyDescent="0.25">
      <c r="A10">
        <v>36.183649778365996</v>
      </c>
      <c r="B10">
        <v>0.92846149726502203</v>
      </c>
      <c r="C10">
        <v>10.517187476158099</v>
      </c>
      <c r="D10">
        <v>0.258393065682606</v>
      </c>
      <c r="E10" s="6">
        <v>0.16068024770494599</v>
      </c>
      <c r="F10">
        <v>0</v>
      </c>
      <c r="G10">
        <v>37</v>
      </c>
      <c r="H10">
        <v>270</v>
      </c>
      <c r="I10">
        <v>51</v>
      </c>
      <c r="J10">
        <v>0.578633930735722</v>
      </c>
      <c r="K10" t="s">
        <v>57</v>
      </c>
      <c r="L10">
        <v>0.94219122900739005</v>
      </c>
      <c r="M10">
        <v>0.94299576729378198</v>
      </c>
      <c r="N10">
        <v>0.944503177770872</v>
      </c>
      <c r="O10">
        <v>0.94527246518205799</v>
      </c>
      <c r="P10" s="4">
        <v>0.94374065981352495</v>
      </c>
      <c r="Q10">
        <v>1.2127924401265601E-3</v>
      </c>
      <c r="R10">
        <v>6</v>
      </c>
      <c r="S10">
        <v>0.96461685176967105</v>
      </c>
      <c r="T10">
        <v>0.96493698047269305</v>
      </c>
      <c r="U10">
        <v>0.96412357271280202</v>
      </c>
      <c r="V10">
        <v>0.96432500358572404</v>
      </c>
      <c r="W10">
        <v>0.96450060213522204</v>
      </c>
      <c r="X10">
        <v>3.06971524282042E-4</v>
      </c>
      <c r="Y10">
        <v>0.95106995997337596</v>
      </c>
      <c r="Z10">
        <v>0.95142099072731701</v>
      </c>
      <c r="AA10">
        <v>0.95103804808665404</v>
      </c>
      <c r="AB10">
        <v>0.95196805164255005</v>
      </c>
      <c r="AC10" s="4">
        <v>0.95137426260747404</v>
      </c>
      <c r="AD10">
        <v>3.7430242868891398E-4</v>
      </c>
      <c r="AE10">
        <v>5</v>
      </c>
      <c r="AF10">
        <v>0.95494497478960905</v>
      </c>
      <c r="AG10">
        <v>0.95462129708142995</v>
      </c>
      <c r="AH10">
        <v>0.95478237612869299</v>
      </c>
      <c r="AI10">
        <v>0.95446629648878001</v>
      </c>
      <c r="AJ10">
        <v>0.954703736122128</v>
      </c>
      <c r="AK10">
        <v>1.78573598437797E-4</v>
      </c>
    </row>
    <row r="11" spans="1:37" x14ac:dyDescent="0.25">
      <c r="A11">
        <v>157.986599147319</v>
      </c>
      <c r="B11">
        <v>7.0984786401967099</v>
      </c>
      <c r="C11">
        <v>107.125568389892</v>
      </c>
      <c r="D11">
        <v>1.7419742855620399</v>
      </c>
      <c r="E11" s="6">
        <v>4.3000086361031198E-2</v>
      </c>
      <c r="F11">
        <v>8</v>
      </c>
      <c r="G11">
        <v>76</v>
      </c>
      <c r="H11">
        <v>1011</v>
      </c>
      <c r="I11">
        <v>567</v>
      </c>
      <c r="J11">
        <v>4.93042447531577E-2</v>
      </c>
      <c r="K11" t="s">
        <v>60</v>
      </c>
      <c r="L11">
        <v>0.94209989421631601</v>
      </c>
      <c r="M11">
        <v>0.94286664415015198</v>
      </c>
      <c r="N11">
        <v>0.94434424196347699</v>
      </c>
      <c r="O11">
        <v>0.94506889718655396</v>
      </c>
      <c r="P11" s="4">
        <v>0.94359491937912499</v>
      </c>
      <c r="Q11">
        <v>1.1725591625566E-3</v>
      </c>
      <c r="R11">
        <v>7</v>
      </c>
      <c r="S11">
        <v>0.97371690010818002</v>
      </c>
      <c r="T11">
        <v>0.97345609568192704</v>
      </c>
      <c r="U11">
        <v>0.97322715600342502</v>
      </c>
      <c r="V11">
        <v>0.973165941094708</v>
      </c>
      <c r="W11">
        <v>0.97339152322206002</v>
      </c>
      <c r="X11">
        <v>2.1676231184003999E-4</v>
      </c>
      <c r="Y11">
        <v>0.95111554838297896</v>
      </c>
      <c r="Z11">
        <v>0.951329813908112</v>
      </c>
      <c r="AA11">
        <v>0.95096054779032901</v>
      </c>
      <c r="AB11">
        <v>0.95209569918943804</v>
      </c>
      <c r="AC11" s="4">
        <v>0.951375402317714</v>
      </c>
      <c r="AD11">
        <v>4.36043069201276E-4</v>
      </c>
      <c r="AE11">
        <v>4</v>
      </c>
      <c r="AF11">
        <v>0.95865891055857899</v>
      </c>
      <c r="AG11">
        <v>0.95864675364935203</v>
      </c>
      <c r="AH11">
        <v>0.95856469451206705</v>
      </c>
      <c r="AI11">
        <v>0.95819998723524502</v>
      </c>
      <c r="AJ11">
        <v>0.95851758648881102</v>
      </c>
      <c r="AK11">
        <v>1.8691247937121201E-4</v>
      </c>
    </row>
    <row r="12" spans="1:37" x14ac:dyDescent="0.25">
      <c r="A12">
        <v>248.13411545753399</v>
      </c>
      <c r="B12">
        <v>10.0553128075834</v>
      </c>
      <c r="C12">
        <v>281.87136757373798</v>
      </c>
      <c r="D12">
        <v>5.1659293737603704</v>
      </c>
      <c r="E12" s="6">
        <v>2.3693796598963E-2</v>
      </c>
      <c r="F12">
        <v>13</v>
      </c>
      <c r="G12">
        <v>88</v>
      </c>
      <c r="H12">
        <v>1101</v>
      </c>
      <c r="I12">
        <v>534</v>
      </c>
      <c r="J12">
        <v>0.93912778942362496</v>
      </c>
      <c r="K12" t="s">
        <v>40</v>
      </c>
      <c r="L12">
        <v>0.94144934834389205</v>
      </c>
      <c r="M12">
        <v>0.94261320780566704</v>
      </c>
      <c r="N12">
        <v>0.943936186304701</v>
      </c>
      <c r="O12">
        <v>0.944217956623567</v>
      </c>
      <c r="P12" s="4">
        <v>0.94305417476945697</v>
      </c>
      <c r="Q12">
        <v>1.10705151998521E-3</v>
      </c>
      <c r="R12">
        <v>8</v>
      </c>
      <c r="S12">
        <v>0.98979959915011095</v>
      </c>
      <c r="T12">
        <v>0.98941161877662198</v>
      </c>
      <c r="U12">
        <v>0.98959993834411397</v>
      </c>
      <c r="V12">
        <v>0.98965415582587901</v>
      </c>
      <c r="W12">
        <v>0.98961632802418198</v>
      </c>
      <c r="X12">
        <v>1.3891881246797899E-4</v>
      </c>
      <c r="Y12">
        <v>0.95102893040473302</v>
      </c>
      <c r="Z12">
        <v>0.95129334318042902</v>
      </c>
      <c r="AA12">
        <v>0.951019812722813</v>
      </c>
      <c r="AB12">
        <v>0.95197261048351001</v>
      </c>
      <c r="AC12" s="4">
        <v>0.95132867419787104</v>
      </c>
      <c r="AD12">
        <v>3.87667374515789E-4</v>
      </c>
      <c r="AE12">
        <v>7</v>
      </c>
      <c r="AF12">
        <v>0.96611869398324102</v>
      </c>
      <c r="AG12">
        <v>0.96626761612127698</v>
      </c>
      <c r="AH12">
        <v>0.96593482073117698</v>
      </c>
      <c r="AI12">
        <v>0.96582540854813004</v>
      </c>
      <c r="AJ12">
        <v>0.96603663484595603</v>
      </c>
      <c r="AK12">
        <v>1.6960889895748399E-4</v>
      </c>
    </row>
    <row r="13" spans="1:37" x14ac:dyDescent="0.25">
      <c r="A13">
        <v>90.428850471973405</v>
      </c>
      <c r="B13">
        <v>0.54146351332251597</v>
      </c>
      <c r="C13">
        <v>47.595827937126103</v>
      </c>
      <c r="D13">
        <v>4.7136081679691104</v>
      </c>
      <c r="E13" s="6">
        <v>7.5014286059138804E-2</v>
      </c>
      <c r="F13">
        <v>0</v>
      </c>
      <c r="G13">
        <v>77</v>
      </c>
      <c r="H13">
        <v>695</v>
      </c>
      <c r="I13">
        <v>197</v>
      </c>
      <c r="J13">
        <v>0.21162811600005901</v>
      </c>
      <c r="K13" t="s">
        <v>47</v>
      </c>
      <c r="L13">
        <v>0.94103157091105205</v>
      </c>
      <c r="M13">
        <v>0.94176190110290503</v>
      </c>
      <c r="N13">
        <v>0.94307882793262399</v>
      </c>
      <c r="O13">
        <v>0.94405972027858498</v>
      </c>
      <c r="P13" s="4">
        <v>0.94248300505629101</v>
      </c>
      <c r="Q13">
        <v>1.1691543719422801E-3</v>
      </c>
      <c r="R13">
        <v>9</v>
      </c>
      <c r="S13">
        <v>0.99064237366587904</v>
      </c>
      <c r="T13">
        <v>0.99019224838068098</v>
      </c>
      <c r="U13">
        <v>0.99025306086138198</v>
      </c>
      <c r="V13">
        <v>0.99052455458611</v>
      </c>
      <c r="W13">
        <v>0.99040305937351303</v>
      </c>
      <c r="X13">
        <v>1.8639557770718001E-4</v>
      </c>
      <c r="Y13">
        <v>0.95085569444824303</v>
      </c>
      <c r="Z13">
        <v>0.95109275417817696</v>
      </c>
      <c r="AA13">
        <v>0.95080098835672</v>
      </c>
      <c r="AB13">
        <v>0.95173099191261601</v>
      </c>
      <c r="AC13" s="4">
        <v>0.95112010722393903</v>
      </c>
      <c r="AD13">
        <v>3.69350531114607E-4</v>
      </c>
      <c r="AE13">
        <v>11</v>
      </c>
      <c r="AF13">
        <v>0.96503217022104304</v>
      </c>
      <c r="AG13">
        <v>0.96504280751661697</v>
      </c>
      <c r="AH13">
        <v>0.96462491376192505</v>
      </c>
      <c r="AI13">
        <v>0.96431643219027996</v>
      </c>
      <c r="AJ13">
        <v>0.96475408092246595</v>
      </c>
      <c r="AK13">
        <v>3.0369280214524399E-4</v>
      </c>
    </row>
    <row r="14" spans="1:37" x14ac:dyDescent="0.25">
      <c r="A14">
        <v>97.623721003532395</v>
      </c>
      <c r="B14">
        <v>1.3621204187885601</v>
      </c>
      <c r="C14">
        <v>58.5258056521415</v>
      </c>
      <c r="D14">
        <v>1.95387209491211</v>
      </c>
      <c r="E14" s="6">
        <v>0.14496394588251299</v>
      </c>
      <c r="F14">
        <v>7</v>
      </c>
      <c r="G14">
        <v>85</v>
      </c>
      <c r="H14">
        <v>706</v>
      </c>
      <c r="I14">
        <v>603</v>
      </c>
      <c r="J14">
        <v>0.964840047148385</v>
      </c>
      <c r="K14" t="s">
        <v>54</v>
      </c>
      <c r="L14">
        <v>0.94065635894044697</v>
      </c>
      <c r="M14">
        <v>0.94175919141919595</v>
      </c>
      <c r="N14">
        <v>0.94303430815973499</v>
      </c>
      <c r="O14">
        <v>0.94350708566371699</v>
      </c>
      <c r="P14" s="4">
        <v>0.94223923604577398</v>
      </c>
      <c r="Q14">
        <v>1.1152942542431901E-3</v>
      </c>
      <c r="R14">
        <v>10</v>
      </c>
      <c r="S14">
        <v>0.97889271544266399</v>
      </c>
      <c r="T14">
        <v>0.978767780391959</v>
      </c>
      <c r="U14">
        <v>0.97818373681738102</v>
      </c>
      <c r="V14">
        <v>0.97853792423444497</v>
      </c>
      <c r="W14">
        <v>0.97859553922161202</v>
      </c>
      <c r="X14">
        <v>2.6966712535921099E-4</v>
      </c>
      <c r="Y14">
        <v>0.95083745908440198</v>
      </c>
      <c r="Z14">
        <v>0.95115657795162101</v>
      </c>
      <c r="AA14">
        <v>0.95092863590360699</v>
      </c>
      <c r="AB14">
        <v>0.95160790320668798</v>
      </c>
      <c r="AC14" s="4">
        <v>0.95113264403658004</v>
      </c>
      <c r="AD14">
        <v>2.9799227564339902E-4</v>
      </c>
      <c r="AE14">
        <v>10</v>
      </c>
      <c r="AF14">
        <v>0.96096568408447802</v>
      </c>
      <c r="AG14">
        <v>0.96096112524351796</v>
      </c>
      <c r="AH14">
        <v>0.96080156580990805</v>
      </c>
      <c r="AI14">
        <v>0.96046421157884798</v>
      </c>
      <c r="AJ14">
        <v>0.96079814667918795</v>
      </c>
      <c r="AK14">
        <v>2.0381065741046701E-4</v>
      </c>
    </row>
    <row r="15" spans="1:37" x14ac:dyDescent="0.25">
      <c r="A15">
        <v>122.286794185638</v>
      </c>
      <c r="B15">
        <v>1.08615848071638</v>
      </c>
      <c r="C15">
        <v>97.670350253582001</v>
      </c>
      <c r="D15">
        <v>1.73025291799851</v>
      </c>
      <c r="E15" s="6">
        <v>6.10676162690965E-2</v>
      </c>
      <c r="F15">
        <v>12</v>
      </c>
      <c r="G15">
        <v>67</v>
      </c>
      <c r="H15">
        <v>756</v>
      </c>
      <c r="I15">
        <v>265</v>
      </c>
      <c r="J15">
        <v>9.1556441677803302E-2</v>
      </c>
      <c r="K15" t="s">
        <v>62</v>
      </c>
      <c r="L15">
        <v>0.94068229984070095</v>
      </c>
      <c r="M15">
        <v>0.940969568573223</v>
      </c>
      <c r="N15">
        <v>0.942860485084836</v>
      </c>
      <c r="O15">
        <v>0.94346240916862001</v>
      </c>
      <c r="P15" s="4">
        <v>0.94199369066684502</v>
      </c>
      <c r="Q15">
        <v>1.19132684033991E-3</v>
      </c>
      <c r="R15">
        <v>11</v>
      </c>
      <c r="S15">
        <v>0.99121515763651902</v>
      </c>
      <c r="T15">
        <v>0.99081376445764402</v>
      </c>
      <c r="U15">
        <v>0.99066866239727303</v>
      </c>
      <c r="V15">
        <v>0.99060943243683397</v>
      </c>
      <c r="W15">
        <v>0.99082675423206801</v>
      </c>
      <c r="X15">
        <v>2.3624549188371201E-4</v>
      </c>
      <c r="Y15">
        <v>0.95096966547225004</v>
      </c>
      <c r="Z15">
        <v>0.95115201911066105</v>
      </c>
      <c r="AA15">
        <v>0.95121584288410499</v>
      </c>
      <c r="AB15">
        <v>0.95159878552476795</v>
      </c>
      <c r="AC15" s="4">
        <v>0.95123407824794604</v>
      </c>
      <c r="AD15">
        <v>2.2912428080871199E-4</v>
      </c>
      <c r="AE15">
        <v>8</v>
      </c>
      <c r="AF15">
        <v>0.96760031729533003</v>
      </c>
      <c r="AG15">
        <v>0.96758056231783596</v>
      </c>
      <c r="AH15">
        <v>0.96754257197649995</v>
      </c>
      <c r="AI15">
        <v>0.967266002291577</v>
      </c>
      <c r="AJ15">
        <v>0.96749736347031101</v>
      </c>
      <c r="AK15">
        <v>1.3517890217470399E-4</v>
      </c>
    </row>
    <row r="16" spans="1:37" x14ac:dyDescent="0.25">
      <c r="A16">
        <v>118.222092032432</v>
      </c>
      <c r="B16">
        <v>4.9181441209111298</v>
      </c>
      <c r="C16">
        <v>52.811776638030999</v>
      </c>
      <c r="D16">
        <v>1.4669708912894599</v>
      </c>
      <c r="E16" s="6">
        <v>0.39919461816826601</v>
      </c>
      <c r="F16">
        <v>4</v>
      </c>
      <c r="G16">
        <v>29</v>
      </c>
      <c r="H16">
        <v>1131</v>
      </c>
      <c r="I16">
        <v>350</v>
      </c>
      <c r="J16">
        <v>9.2800808640737906E-2</v>
      </c>
      <c r="K16" t="s">
        <v>41</v>
      </c>
      <c r="L16">
        <v>0.93933479544197396</v>
      </c>
      <c r="M16">
        <v>0.94087532212193803</v>
      </c>
      <c r="N16">
        <v>0.94176199960219598</v>
      </c>
      <c r="O16">
        <v>0.94259657933545804</v>
      </c>
      <c r="P16" s="4">
        <v>0.94114217412539103</v>
      </c>
      <c r="Q16">
        <v>1.20802585172907E-3</v>
      </c>
      <c r="R16">
        <v>12</v>
      </c>
      <c r="S16">
        <v>0.96676255592330496</v>
      </c>
      <c r="T16">
        <v>0.96671693413283699</v>
      </c>
      <c r="U16">
        <v>0.96630889054337998</v>
      </c>
      <c r="V16">
        <v>0.96643020322095996</v>
      </c>
      <c r="W16">
        <v>0.96655464595511997</v>
      </c>
      <c r="X16">
        <v>1.90686735237603E-4</v>
      </c>
      <c r="Y16">
        <v>0.95003510307539396</v>
      </c>
      <c r="Z16">
        <v>0.95066422312791199</v>
      </c>
      <c r="AA16">
        <v>0.95038613382933501</v>
      </c>
      <c r="AB16">
        <v>0.95092863590360699</v>
      </c>
      <c r="AC16" s="4">
        <v>0.95050352398406202</v>
      </c>
      <c r="AD16">
        <v>3.3156558743262303E-4</v>
      </c>
      <c r="AE16">
        <v>14</v>
      </c>
      <c r="AF16">
        <v>0.95803131011971498</v>
      </c>
      <c r="AG16">
        <v>0.95795988827800405</v>
      </c>
      <c r="AH16">
        <v>0.95791429986840104</v>
      </c>
      <c r="AI16">
        <v>0.95747817074986796</v>
      </c>
      <c r="AJ16">
        <v>0.95784591725399704</v>
      </c>
      <c r="AK16">
        <v>2.1637558909449599E-4</v>
      </c>
    </row>
    <row r="17" spans="1:37" x14ac:dyDescent="0.25">
      <c r="A17">
        <v>93.256027042865696</v>
      </c>
      <c r="B17">
        <v>2.1573572043554199</v>
      </c>
      <c r="C17">
        <v>40.721140444278703</v>
      </c>
      <c r="D17">
        <v>4.5202087641623496</v>
      </c>
      <c r="E17" s="6">
        <v>0.142773329686113</v>
      </c>
      <c r="F17">
        <v>18</v>
      </c>
      <c r="G17">
        <v>35</v>
      </c>
      <c r="H17">
        <v>851</v>
      </c>
      <c r="I17">
        <v>118</v>
      </c>
      <c r="J17">
        <v>0.57411760549201296</v>
      </c>
      <c r="K17" t="s">
        <v>48</v>
      </c>
      <c r="L17">
        <v>0.93969071743861499</v>
      </c>
      <c r="M17">
        <v>0.94036725409641797</v>
      </c>
      <c r="N17">
        <v>0.94188425903988604</v>
      </c>
      <c r="O17">
        <v>0.942584959805568</v>
      </c>
      <c r="P17" s="4">
        <v>0.941131797595122</v>
      </c>
      <c r="Q17">
        <v>1.15532651387121E-3</v>
      </c>
      <c r="R17">
        <v>13</v>
      </c>
      <c r="S17">
        <v>0.994658518696379</v>
      </c>
      <c r="T17">
        <v>0.99431807003508599</v>
      </c>
      <c r="U17">
        <v>0.99443273008629196</v>
      </c>
      <c r="V17">
        <v>0.99446561532532096</v>
      </c>
      <c r="W17">
        <v>0.99446873353576903</v>
      </c>
      <c r="X17">
        <v>1.2249884615435201E-4</v>
      </c>
      <c r="Y17">
        <v>0.95063231124118996</v>
      </c>
      <c r="Z17">
        <v>0.95062775240022901</v>
      </c>
      <c r="AA17">
        <v>0.95070981153751399</v>
      </c>
      <c r="AB17">
        <v>0.95149393218268097</v>
      </c>
      <c r="AC17" s="4">
        <v>0.95086595184040401</v>
      </c>
      <c r="AD17">
        <v>3.6402816078366E-4</v>
      </c>
      <c r="AE17">
        <v>12</v>
      </c>
      <c r="AF17">
        <v>0.97137807683774402</v>
      </c>
      <c r="AG17">
        <v>0.97107263449340597</v>
      </c>
      <c r="AH17">
        <v>0.97101640878822904</v>
      </c>
      <c r="AI17">
        <v>0.97047238710030304</v>
      </c>
      <c r="AJ17">
        <v>0.97098487680492096</v>
      </c>
      <c r="AK17">
        <v>3.2632332165015302E-4</v>
      </c>
    </row>
    <row r="18" spans="1:37" x14ac:dyDescent="0.25">
      <c r="A18">
        <v>55.308835566043797</v>
      </c>
      <c r="B18">
        <v>1.0044282601111201</v>
      </c>
      <c r="C18">
        <v>17.309997916221601</v>
      </c>
      <c r="D18">
        <v>1.52960913376055</v>
      </c>
      <c r="E18" s="6">
        <v>0.269430937931951</v>
      </c>
      <c r="F18">
        <v>16</v>
      </c>
      <c r="G18">
        <v>89</v>
      </c>
      <c r="H18">
        <v>520</v>
      </c>
      <c r="I18">
        <v>52</v>
      </c>
      <c r="J18">
        <v>0.50981027816393198</v>
      </c>
      <c r="K18" t="s">
        <v>61</v>
      </c>
      <c r="L18">
        <v>0.93806986670547499</v>
      </c>
      <c r="M18">
        <v>0.93966157912429404</v>
      </c>
      <c r="N18">
        <v>0.94076784605088704</v>
      </c>
      <c r="O18">
        <v>0.94201531677974204</v>
      </c>
      <c r="P18" s="4">
        <v>0.940128652165099</v>
      </c>
      <c r="Q18">
        <v>1.4512776255754299E-3</v>
      </c>
      <c r="R18">
        <v>14</v>
      </c>
      <c r="S18">
        <v>0.98199360048670004</v>
      </c>
      <c r="T18">
        <v>0.98147810707181404</v>
      </c>
      <c r="U18">
        <v>0.981153464531484</v>
      </c>
      <c r="V18">
        <v>0.98129401643136405</v>
      </c>
      <c r="W18">
        <v>0.98147979713033995</v>
      </c>
      <c r="X18">
        <v>3.1819969299675099E-4</v>
      </c>
      <c r="Y18">
        <v>0.95018554482708295</v>
      </c>
      <c r="Z18">
        <v>0.95048186948950097</v>
      </c>
      <c r="AA18">
        <v>0.95028583932820898</v>
      </c>
      <c r="AB18">
        <v>0.95091495938072701</v>
      </c>
      <c r="AC18" s="4">
        <v>0.95046705325638003</v>
      </c>
      <c r="AD18">
        <v>2.7969845392838299E-4</v>
      </c>
      <c r="AE18">
        <v>16</v>
      </c>
      <c r="AF18">
        <v>0.96053715303421205</v>
      </c>
      <c r="AG18">
        <v>0.96064048676264502</v>
      </c>
      <c r="AH18">
        <v>0.96047636848807505</v>
      </c>
      <c r="AI18">
        <v>0.96050676076114405</v>
      </c>
      <c r="AJ18">
        <v>0.96054019226151899</v>
      </c>
      <c r="AK18" s="1">
        <v>6.1764397375631898E-5</v>
      </c>
    </row>
    <row r="19" spans="1:37" x14ac:dyDescent="0.25">
      <c r="A19">
        <v>20.918089091777802</v>
      </c>
      <c r="B19">
        <v>0.228282560923244</v>
      </c>
      <c r="C19">
        <v>7.3229187130928004</v>
      </c>
      <c r="D19">
        <v>0.160010693514686</v>
      </c>
      <c r="E19" s="6">
        <v>0.40165723634744299</v>
      </c>
      <c r="F19">
        <v>11</v>
      </c>
      <c r="G19">
        <v>61</v>
      </c>
      <c r="H19">
        <v>115</v>
      </c>
      <c r="I19">
        <v>95</v>
      </c>
      <c r="J19">
        <v>0.74816565437983895</v>
      </c>
      <c r="K19" t="s">
        <v>45</v>
      </c>
      <c r="L19">
        <v>0.93810312006596297</v>
      </c>
      <c r="M19">
        <v>0.93947897012450499</v>
      </c>
      <c r="N19">
        <v>0.94058091706285896</v>
      </c>
      <c r="O19">
        <v>0.94142126598412901</v>
      </c>
      <c r="P19" s="4">
        <v>0.93989606830936401</v>
      </c>
      <c r="Q19">
        <v>1.2433704256575801E-3</v>
      </c>
      <c r="R19">
        <v>15</v>
      </c>
      <c r="S19">
        <v>0.97012457069622404</v>
      </c>
      <c r="T19">
        <v>0.96982082798201996</v>
      </c>
      <c r="U19">
        <v>0.96969083385935495</v>
      </c>
      <c r="V19">
        <v>0.96976658225238599</v>
      </c>
      <c r="W19">
        <v>0.96985070369749604</v>
      </c>
      <c r="X19">
        <v>1.6471981820836599E-4</v>
      </c>
      <c r="Y19">
        <v>0.95026304512340698</v>
      </c>
      <c r="Z19">
        <v>0.95008980916691699</v>
      </c>
      <c r="AA19">
        <v>0.94952907172880296</v>
      </c>
      <c r="AB19">
        <v>0.95071892921943502</v>
      </c>
      <c r="AC19" s="4">
        <v>0.95015021380964104</v>
      </c>
      <c r="AD19">
        <v>4.25920863586571E-4</v>
      </c>
      <c r="AE19">
        <v>18</v>
      </c>
      <c r="AF19">
        <v>0.95716816956456896</v>
      </c>
      <c r="AG19">
        <v>0.95728214058857597</v>
      </c>
      <c r="AH19">
        <v>0.95683233494716302</v>
      </c>
      <c r="AI19">
        <v>0.95704963969960199</v>
      </c>
      <c r="AJ19">
        <v>0.95708307119997804</v>
      </c>
      <c r="AK19">
        <v>1.6647573909305899E-4</v>
      </c>
    </row>
    <row r="20" spans="1:37" x14ac:dyDescent="0.25">
      <c r="A20">
        <v>121.420470356941</v>
      </c>
      <c r="B20">
        <v>0.78335164058274698</v>
      </c>
      <c r="C20">
        <v>64.246583580970693</v>
      </c>
      <c r="D20">
        <v>3.0760780459137198</v>
      </c>
      <c r="E20" s="6">
        <v>0.15022199603220199</v>
      </c>
      <c r="F20">
        <v>18</v>
      </c>
      <c r="G20">
        <v>27</v>
      </c>
      <c r="H20">
        <v>1146</v>
      </c>
      <c r="I20">
        <v>157</v>
      </c>
      <c r="J20">
        <v>0.28777533858634802</v>
      </c>
      <c r="K20" t="s">
        <v>46</v>
      </c>
      <c r="L20">
        <v>0.93775206435792802</v>
      </c>
      <c r="M20">
        <v>0.93866471228822701</v>
      </c>
      <c r="N20">
        <v>0.94052726990087199</v>
      </c>
      <c r="O20">
        <v>0.94112845122554001</v>
      </c>
      <c r="P20" s="4">
        <v>0.93951812444314198</v>
      </c>
      <c r="Q20">
        <v>1.3655408664435501E-3</v>
      </c>
      <c r="R20">
        <v>16</v>
      </c>
      <c r="S20">
        <v>0.99944510266087705</v>
      </c>
      <c r="T20">
        <v>0.99943621667289595</v>
      </c>
      <c r="U20">
        <v>0.99939731741903903</v>
      </c>
      <c r="V20">
        <v>0.99939436985113705</v>
      </c>
      <c r="W20">
        <v>0.99941825165098697</v>
      </c>
      <c r="X20" s="1">
        <v>2.2651165398294101E-5</v>
      </c>
      <c r="Y20">
        <v>0.94997583814290998</v>
      </c>
      <c r="Z20">
        <v>0.950536575581024</v>
      </c>
      <c r="AA20">
        <v>0.95021745671380498</v>
      </c>
      <c r="AB20">
        <v>0.95088304749400498</v>
      </c>
      <c r="AC20" s="4">
        <v>0.95040322948293599</v>
      </c>
      <c r="AD20">
        <v>3.4102103487212401E-4</v>
      </c>
      <c r="AE20">
        <v>17</v>
      </c>
      <c r="AF20">
        <v>0.98975628436226304</v>
      </c>
      <c r="AG20">
        <v>0.98976236281687702</v>
      </c>
      <c r="AH20">
        <v>0.98963167604268198</v>
      </c>
      <c r="AI20">
        <v>0.98978515702167802</v>
      </c>
      <c r="AJ20">
        <v>0.98973387006087499</v>
      </c>
      <c r="AK20" s="1">
        <v>5.9975427789433998E-5</v>
      </c>
    </row>
    <row r="21" spans="1:37" x14ac:dyDescent="0.25">
      <c r="A21">
        <v>183.999536097049</v>
      </c>
      <c r="B21">
        <v>0.743316602388574</v>
      </c>
      <c r="C21">
        <v>182.03417062759399</v>
      </c>
      <c r="D21">
        <v>3.0430820227939099</v>
      </c>
      <c r="E21" s="6">
        <v>7.9638173625379199E-2</v>
      </c>
      <c r="F21">
        <v>15</v>
      </c>
      <c r="G21">
        <v>50</v>
      </c>
      <c r="H21">
        <v>971</v>
      </c>
      <c r="I21">
        <v>600</v>
      </c>
      <c r="J21">
        <v>0.347765859745506</v>
      </c>
      <c r="K21" t="s">
        <v>52</v>
      </c>
      <c r="L21">
        <v>0.93702445327605999</v>
      </c>
      <c r="M21">
        <v>0.93914102393064902</v>
      </c>
      <c r="N21">
        <v>0.93969676095261301</v>
      </c>
      <c r="O21">
        <v>0.940583509126664</v>
      </c>
      <c r="P21" s="4">
        <v>0.939111436821496</v>
      </c>
      <c r="Q21">
        <v>1.3101504614031799E-3</v>
      </c>
      <c r="R21">
        <v>17</v>
      </c>
      <c r="S21">
        <v>0.99998361349339004</v>
      </c>
      <c r="T21">
        <v>0.99998192710468903</v>
      </c>
      <c r="U21">
        <v>0.99997995498911696</v>
      </c>
      <c r="V21">
        <v>0.999985450419132</v>
      </c>
      <c r="W21">
        <v>0.99998273650158198</v>
      </c>
      <c r="X21" s="1">
        <v>2.0326336377866799E-6</v>
      </c>
      <c r="Y21">
        <v>0.95017186830420197</v>
      </c>
      <c r="Z21">
        <v>0.95057760514966605</v>
      </c>
      <c r="AA21">
        <v>0.95043172223893801</v>
      </c>
      <c r="AB21">
        <v>0.95096966547225004</v>
      </c>
      <c r="AC21" s="4">
        <v>0.95053771529126396</v>
      </c>
      <c r="AD21">
        <v>2.88639353147247E-4</v>
      </c>
      <c r="AE21">
        <v>13</v>
      </c>
      <c r="AF21">
        <v>0.99755798085894598</v>
      </c>
      <c r="AG21">
        <v>0.99768562840583397</v>
      </c>
      <c r="AH21">
        <v>0.99758381429105403</v>
      </c>
      <c r="AI21">
        <v>0.99777984445234602</v>
      </c>
      <c r="AJ21">
        <v>0.99765181700204497</v>
      </c>
      <c r="AK21" s="1">
        <v>8.7982710674497995E-5</v>
      </c>
    </row>
    <row r="22" spans="1:37" x14ac:dyDescent="0.25">
      <c r="A22">
        <v>163.39173477888099</v>
      </c>
      <c r="B22">
        <v>5.5430217808003599</v>
      </c>
      <c r="C22">
        <v>107.24209666252101</v>
      </c>
      <c r="D22">
        <v>2.2408589111036998</v>
      </c>
      <c r="E22" s="6">
        <v>0.15488000136976701</v>
      </c>
      <c r="F22">
        <v>-4</v>
      </c>
      <c r="G22">
        <v>22</v>
      </c>
      <c r="H22">
        <v>1172</v>
      </c>
      <c r="I22">
        <v>319</v>
      </c>
      <c r="J22">
        <v>0.427812632592322</v>
      </c>
      <c r="K22" t="s">
        <v>64</v>
      </c>
      <c r="L22">
        <v>0.93675445168099603</v>
      </c>
      <c r="M22">
        <v>0.93747026244194398</v>
      </c>
      <c r="N22">
        <v>0.93872361528762605</v>
      </c>
      <c r="O22">
        <v>0.93937726081046402</v>
      </c>
      <c r="P22" s="4">
        <v>0.93808139755525799</v>
      </c>
      <c r="Q22">
        <v>1.0278590214504401E-3</v>
      </c>
      <c r="R22">
        <v>18</v>
      </c>
      <c r="S22">
        <v>0.99999999329224398</v>
      </c>
      <c r="T22">
        <v>0.99999999770524095</v>
      </c>
      <c r="U22">
        <v>0.99999999489269098</v>
      </c>
      <c r="V22">
        <v>0.99999999752869095</v>
      </c>
      <c r="W22">
        <v>0.99999999585471699</v>
      </c>
      <c r="X22" s="1">
        <v>1.85191743932227E-9</v>
      </c>
      <c r="Y22">
        <v>0.95031319237397005</v>
      </c>
      <c r="Z22">
        <v>0.95037701614741399</v>
      </c>
      <c r="AA22">
        <v>0.95016730946324202</v>
      </c>
      <c r="AB22">
        <v>0.95113378374682001</v>
      </c>
      <c r="AC22" s="4">
        <v>0.95049782543286199</v>
      </c>
      <c r="AD22">
        <v>3.7495600847040598E-4</v>
      </c>
      <c r="AE22">
        <v>15</v>
      </c>
      <c r="AF22">
        <v>0.99995289197674297</v>
      </c>
      <c r="AG22">
        <v>0.99996808811327798</v>
      </c>
      <c r="AH22">
        <v>0.999969607726931</v>
      </c>
      <c r="AI22">
        <v>0.99996352927231702</v>
      </c>
      <c r="AJ22">
        <v>0.99996352927231702</v>
      </c>
      <c r="AK22" s="1">
        <v>6.5361054634993302E-6</v>
      </c>
    </row>
    <row r="23" spans="1:37" x14ac:dyDescent="0.25">
      <c r="A23">
        <v>136.54712349176401</v>
      </c>
      <c r="B23">
        <v>6.23682383225559</v>
      </c>
      <c r="C23">
        <v>97.824870705604496</v>
      </c>
      <c r="D23">
        <v>0.78773453237908797</v>
      </c>
      <c r="E23" s="6">
        <v>0.21851100235128701</v>
      </c>
      <c r="F23">
        <v>7</v>
      </c>
      <c r="G23">
        <v>92</v>
      </c>
      <c r="H23">
        <v>1005</v>
      </c>
      <c r="I23">
        <v>676</v>
      </c>
      <c r="J23">
        <v>0.14675589081711299</v>
      </c>
      <c r="K23" t="s">
        <v>37</v>
      </c>
      <c r="L23">
        <v>0.93567398796747703</v>
      </c>
      <c r="M23">
        <v>0.93751166836629296</v>
      </c>
      <c r="N23">
        <v>0.938414004056351</v>
      </c>
      <c r="O23">
        <v>0.93875480469551997</v>
      </c>
      <c r="P23" s="4">
        <v>0.93758861627140999</v>
      </c>
      <c r="Q23">
        <v>1.19509235609445E-3</v>
      </c>
      <c r="R23">
        <v>19</v>
      </c>
      <c r="S23">
        <v>0.99193215078282904</v>
      </c>
      <c r="T23">
        <v>0.99203042899931904</v>
      </c>
      <c r="U23">
        <v>0.99173519539135102</v>
      </c>
      <c r="V23">
        <v>0.99182431342490796</v>
      </c>
      <c r="W23">
        <v>0.99188052214960198</v>
      </c>
      <c r="X23">
        <v>1.1114952401635899E-4</v>
      </c>
      <c r="Y23">
        <v>0.94976613145873701</v>
      </c>
      <c r="Z23">
        <v>0.95006245612115503</v>
      </c>
      <c r="AA23">
        <v>0.94982083755026103</v>
      </c>
      <c r="AB23">
        <v>0.95040436919317595</v>
      </c>
      <c r="AC23" s="4">
        <v>0.95001344858083203</v>
      </c>
      <c r="AD23">
        <v>2.51736683929185E-4</v>
      </c>
      <c r="AE23">
        <v>19</v>
      </c>
      <c r="AF23">
        <v>0.97168199956842904</v>
      </c>
      <c r="AG23">
        <v>0.97126714504104406</v>
      </c>
      <c r="AH23">
        <v>0.97104832067495095</v>
      </c>
      <c r="AI23">
        <v>0.97104376183399099</v>
      </c>
      <c r="AJ23">
        <v>0.97126030677960395</v>
      </c>
      <c r="AK23">
        <v>2.5966391355135602E-4</v>
      </c>
    </row>
    <row r="24" spans="1:37" x14ac:dyDescent="0.25">
      <c r="A24">
        <v>50.988761961460099</v>
      </c>
      <c r="B24">
        <v>1.7612481332065499</v>
      </c>
      <c r="C24">
        <v>19.8373717069625</v>
      </c>
      <c r="D24">
        <v>1.58631946387997</v>
      </c>
      <c r="E24" s="6">
        <v>0.26907627447094401</v>
      </c>
      <c r="F24">
        <v>-5</v>
      </c>
      <c r="G24">
        <v>80</v>
      </c>
      <c r="H24">
        <v>309</v>
      </c>
      <c r="I24">
        <v>295</v>
      </c>
      <c r="J24">
        <v>0.82960335939418295</v>
      </c>
      <c r="K24" t="s">
        <v>42</v>
      </c>
      <c r="L24">
        <v>0.93540796934479997</v>
      </c>
      <c r="M24">
        <v>0.93655840240005594</v>
      </c>
      <c r="N24">
        <v>0.93848479877977597</v>
      </c>
      <c r="O24">
        <v>0.93878906976902399</v>
      </c>
      <c r="P24" s="4">
        <v>0.937310060073414</v>
      </c>
      <c r="Q24">
        <v>1.3919787270041701E-3</v>
      </c>
      <c r="R24">
        <v>20</v>
      </c>
      <c r="S24">
        <v>0.99843790072193195</v>
      </c>
      <c r="T24">
        <v>0.99831291618681695</v>
      </c>
      <c r="U24">
        <v>0.998327408905616</v>
      </c>
      <c r="V24">
        <v>0.99817574483089</v>
      </c>
      <c r="W24">
        <v>0.99831349266131397</v>
      </c>
      <c r="X24" s="1">
        <v>9.3066944335066693E-5</v>
      </c>
      <c r="Y24">
        <v>0.94932848272655102</v>
      </c>
      <c r="Z24">
        <v>0.94989377900562499</v>
      </c>
      <c r="AA24">
        <v>0.949433336068637</v>
      </c>
      <c r="AB24">
        <v>0.95021745671380498</v>
      </c>
      <c r="AC24" s="4">
        <v>0.94971826362865497</v>
      </c>
      <c r="AD24">
        <v>3.5815926970995802E-4</v>
      </c>
      <c r="AE24">
        <v>21</v>
      </c>
      <c r="AF24">
        <v>0.98278277730669705</v>
      </c>
      <c r="AG24">
        <v>0.98215517686783305</v>
      </c>
      <c r="AH24">
        <v>0.98250012916716001</v>
      </c>
      <c r="AI24">
        <v>0.98182845993234602</v>
      </c>
      <c r="AJ24">
        <v>0.98231663581850903</v>
      </c>
      <c r="AK24">
        <v>3.5893675786743598E-4</v>
      </c>
    </row>
    <row r="25" spans="1:37" x14ac:dyDescent="0.25">
      <c r="A25">
        <v>216.256684482097</v>
      </c>
      <c r="B25">
        <v>11.114659998901899</v>
      </c>
      <c r="C25">
        <v>247.06868714094099</v>
      </c>
      <c r="D25">
        <v>8.3685067661456305</v>
      </c>
      <c r="E25" s="6">
        <v>0.12285466930392699</v>
      </c>
      <c r="F25">
        <v>13</v>
      </c>
      <c r="G25">
        <v>99</v>
      </c>
      <c r="H25">
        <v>932</v>
      </c>
      <c r="I25">
        <v>651</v>
      </c>
      <c r="J25">
        <v>0.12976960891466</v>
      </c>
      <c r="K25" t="s">
        <v>66</v>
      </c>
      <c r="L25">
        <v>0.93413425637802205</v>
      </c>
      <c r="M25">
        <v>0.93572016263435998</v>
      </c>
      <c r="N25">
        <v>0.93686589324875402</v>
      </c>
      <c r="O25">
        <v>0.93792152282708496</v>
      </c>
      <c r="P25" s="4">
        <v>0.936160458772055</v>
      </c>
      <c r="Q25">
        <v>1.40519938418772E-3</v>
      </c>
      <c r="R25">
        <v>21</v>
      </c>
      <c r="S25">
        <v>0.999998900163374</v>
      </c>
      <c r="T25">
        <v>0.99999871574715504</v>
      </c>
      <c r="U25">
        <v>0.999997844998049</v>
      </c>
      <c r="V25">
        <v>0.99999903068225005</v>
      </c>
      <c r="W25">
        <v>0.99999862289770702</v>
      </c>
      <c r="X25" s="1">
        <v>4.62848080276238E-7</v>
      </c>
      <c r="Y25">
        <v>0.94939686534095502</v>
      </c>
      <c r="Z25">
        <v>0.94999407350675102</v>
      </c>
      <c r="AA25">
        <v>0.94966127811665102</v>
      </c>
      <c r="AB25">
        <v>0.95038613382933501</v>
      </c>
      <c r="AC25" s="4">
        <v>0.94985958769842305</v>
      </c>
      <c r="AD25">
        <v>3.7039706091670301E-4</v>
      </c>
      <c r="AE25">
        <v>20</v>
      </c>
      <c r="AF25">
        <v>0.99949092942610196</v>
      </c>
      <c r="AG25">
        <v>0.999417987970738</v>
      </c>
      <c r="AH25">
        <v>0.99949548826706303</v>
      </c>
      <c r="AI25">
        <v>0.99960490045010897</v>
      </c>
      <c r="AJ25">
        <v>0.99950232652850302</v>
      </c>
      <c r="AK25" s="1">
        <v>6.6729036937095897E-5</v>
      </c>
    </row>
    <row r="26" spans="1:37" x14ac:dyDescent="0.25">
      <c r="A26">
        <v>86.610840380191803</v>
      </c>
      <c r="B26">
        <v>0.123185540359864</v>
      </c>
      <c r="C26">
        <v>64.208760321140204</v>
      </c>
      <c r="D26">
        <v>1.4722871528857</v>
      </c>
      <c r="E26" s="6">
        <v>0.29503333020804701</v>
      </c>
      <c r="F26">
        <v>9</v>
      </c>
      <c r="G26">
        <v>66</v>
      </c>
      <c r="H26">
        <v>484</v>
      </c>
      <c r="I26">
        <v>444</v>
      </c>
      <c r="J26">
        <v>0.81299497038597301</v>
      </c>
      <c r="K26" t="s">
        <v>63</v>
      </c>
      <c r="L26">
        <v>0.93382570851543201</v>
      </c>
      <c r="M26">
        <v>0.93579538940220697</v>
      </c>
      <c r="N26">
        <v>0.93712033195591105</v>
      </c>
      <c r="O26">
        <v>0.93730089513167503</v>
      </c>
      <c r="P26" s="4">
        <v>0.93601058125130598</v>
      </c>
      <c r="Q26">
        <v>1.3889234086271801E-3</v>
      </c>
      <c r="R26">
        <v>22</v>
      </c>
      <c r="S26">
        <v>0.99809327843600804</v>
      </c>
      <c r="T26">
        <v>0.99818454356413899</v>
      </c>
      <c r="U26">
        <v>0.99799063164631596</v>
      </c>
      <c r="V26">
        <v>0.99813751702086695</v>
      </c>
      <c r="W26">
        <v>0.99810149266683301</v>
      </c>
      <c r="X26" s="1">
        <v>7.1681317449260096E-5</v>
      </c>
      <c r="Y26">
        <v>0.94921451170254401</v>
      </c>
      <c r="Z26">
        <v>0.949433336068637</v>
      </c>
      <c r="AA26">
        <v>0.94890906935820596</v>
      </c>
      <c r="AB26">
        <v>0.94984363175506203</v>
      </c>
      <c r="AC26" s="4">
        <v>0.94935013722111194</v>
      </c>
      <c r="AD26">
        <v>3.4036526124278698E-4</v>
      </c>
      <c r="AE26">
        <v>22</v>
      </c>
      <c r="AF26">
        <v>0.98353346645148898</v>
      </c>
      <c r="AG26">
        <v>0.98390273256927097</v>
      </c>
      <c r="AH26">
        <v>0.98335567165403803</v>
      </c>
      <c r="AI26">
        <v>0.98371733970355302</v>
      </c>
      <c r="AJ26">
        <v>0.98362730259458797</v>
      </c>
      <c r="AK26">
        <v>2.04056941538666E-4</v>
      </c>
    </row>
    <row r="27" spans="1:37" x14ac:dyDescent="0.25">
      <c r="A27">
        <v>81.614109873771596</v>
      </c>
      <c r="B27">
        <v>2.0737346653295798</v>
      </c>
      <c r="C27">
        <v>46.487581014633101</v>
      </c>
      <c r="D27">
        <v>3.54290626064902</v>
      </c>
      <c r="E27" s="6">
        <v>0.27940836700167798</v>
      </c>
      <c r="F27">
        <v>0</v>
      </c>
      <c r="G27">
        <v>38</v>
      </c>
      <c r="H27">
        <v>568</v>
      </c>
      <c r="I27">
        <v>283</v>
      </c>
      <c r="J27">
        <v>0.87811743639094497</v>
      </c>
      <c r="K27" t="s">
        <v>39</v>
      </c>
      <c r="L27">
        <v>0.93395381711636904</v>
      </c>
      <c r="M27">
        <v>0.93542535108035896</v>
      </c>
      <c r="N27">
        <v>0.937058484145464</v>
      </c>
      <c r="O27">
        <v>0.93717160392613297</v>
      </c>
      <c r="P27" s="4">
        <v>0.93590231406708102</v>
      </c>
      <c r="Q27">
        <v>1.32022347105312E-3</v>
      </c>
      <c r="R27">
        <v>23</v>
      </c>
      <c r="S27">
        <v>0.99999268692196397</v>
      </c>
      <c r="T27">
        <v>0.99999209483893103</v>
      </c>
      <c r="U27">
        <v>0.99999264601642002</v>
      </c>
      <c r="V27">
        <v>0.99999178970166802</v>
      </c>
      <c r="W27">
        <v>0.99999230436974595</v>
      </c>
      <c r="X27" s="1">
        <v>3.7810548840860899E-7</v>
      </c>
      <c r="Y27">
        <v>0.94884068674380195</v>
      </c>
      <c r="Z27">
        <v>0.94924642358926603</v>
      </c>
      <c r="AA27">
        <v>0.94890906935820596</v>
      </c>
      <c r="AB27">
        <v>0.95008525032595703</v>
      </c>
      <c r="AC27" s="4">
        <v>0.94927035750430799</v>
      </c>
      <c r="AD27">
        <v>4.9491646517659698E-4</v>
      </c>
      <c r="AE27">
        <v>23</v>
      </c>
      <c r="AF27">
        <v>0.99858523968866097</v>
      </c>
      <c r="AG27">
        <v>0.998639945780184</v>
      </c>
      <c r="AH27">
        <v>0.99864906346210502</v>
      </c>
      <c r="AI27">
        <v>0.99872048530381596</v>
      </c>
      <c r="AJ27">
        <v>0.99864868355869196</v>
      </c>
      <c r="AK27" s="1">
        <v>4.8106933874433103E-5</v>
      </c>
    </row>
    <row r="28" spans="1:37" x14ac:dyDescent="0.25">
      <c r="A28">
        <v>44.612452566623602</v>
      </c>
      <c r="B28">
        <v>0.95812315738242204</v>
      </c>
      <c r="C28">
        <v>14.883055627346</v>
      </c>
      <c r="D28">
        <v>0.50220674977632696</v>
      </c>
      <c r="E28" s="6">
        <v>0.40620179289800901</v>
      </c>
      <c r="F28">
        <v>16</v>
      </c>
      <c r="G28">
        <v>95</v>
      </c>
      <c r="H28">
        <v>363</v>
      </c>
      <c r="I28">
        <v>108</v>
      </c>
      <c r="J28">
        <v>0.137474704146237</v>
      </c>
      <c r="K28" t="s">
        <v>51</v>
      </c>
      <c r="L28">
        <v>0.93295045822383604</v>
      </c>
      <c r="M28">
        <v>0.93456747489856995</v>
      </c>
      <c r="N28">
        <v>0.93596287547758705</v>
      </c>
      <c r="O28">
        <v>0.93649754568992005</v>
      </c>
      <c r="P28" s="4">
        <v>0.93499458857247797</v>
      </c>
      <c r="Q28">
        <v>1.3745321567859999E-3</v>
      </c>
      <c r="R28">
        <v>24</v>
      </c>
      <c r="S28">
        <v>0.99304433131574399</v>
      </c>
      <c r="T28">
        <v>0.993175785752197</v>
      </c>
      <c r="U28">
        <v>0.99313861391026503</v>
      </c>
      <c r="V28">
        <v>0.99233663238325098</v>
      </c>
      <c r="W28">
        <v>0.992923840840364</v>
      </c>
      <c r="X28">
        <v>3.4239430373295701E-4</v>
      </c>
      <c r="Y28">
        <v>0.94820700785032397</v>
      </c>
      <c r="Z28">
        <v>0.94828906698760895</v>
      </c>
      <c r="AA28">
        <v>0.948375684965854</v>
      </c>
      <c r="AB28">
        <v>0.94909598183757704</v>
      </c>
      <c r="AC28" s="4">
        <v>0.94849193541034105</v>
      </c>
      <c r="AD28">
        <v>3.5380982303336597E-4</v>
      </c>
      <c r="AE28">
        <v>24</v>
      </c>
      <c r="AF28">
        <v>0.97198744191276798</v>
      </c>
      <c r="AG28">
        <v>0.97235214918959001</v>
      </c>
      <c r="AH28">
        <v>0.97214852096003102</v>
      </c>
      <c r="AI28">
        <v>0.97142822408830698</v>
      </c>
      <c r="AJ28">
        <v>0.97197908403767397</v>
      </c>
      <c r="AK28">
        <v>3.4329397610642599E-4</v>
      </c>
    </row>
    <row r="29" spans="1:37" x14ac:dyDescent="0.25">
      <c r="A29">
        <v>63.494464099407097</v>
      </c>
      <c r="B29">
        <v>2.9251758375586698</v>
      </c>
      <c r="C29">
        <v>37.917795121669698</v>
      </c>
      <c r="D29">
        <v>2.6597934814084998</v>
      </c>
      <c r="E29" s="6">
        <v>0.385406051568077</v>
      </c>
      <c r="F29">
        <v>8</v>
      </c>
      <c r="G29">
        <v>30</v>
      </c>
      <c r="H29">
        <v>379</v>
      </c>
      <c r="I29">
        <v>183</v>
      </c>
      <c r="J29">
        <v>0.34889834197784197</v>
      </c>
      <c r="K29" t="s">
        <v>53</v>
      </c>
      <c r="L29">
        <v>0.93200892892467702</v>
      </c>
      <c r="M29">
        <v>0.93380519259599604</v>
      </c>
      <c r="N29">
        <v>0.93512323193813096</v>
      </c>
      <c r="O29">
        <v>0.93602065365083298</v>
      </c>
      <c r="P29" s="4">
        <v>0.934239501777409</v>
      </c>
      <c r="Q29">
        <v>1.50976494110633E-3</v>
      </c>
      <c r="R29">
        <v>25</v>
      </c>
      <c r="S29">
        <v>0.99567811514450699</v>
      </c>
      <c r="T29">
        <v>0.99552164536764598</v>
      </c>
      <c r="U29">
        <v>0.995798729364756</v>
      </c>
      <c r="V29">
        <v>0.99550469980462197</v>
      </c>
      <c r="W29">
        <v>0.99562579742038304</v>
      </c>
      <c r="X29">
        <v>1.2057661907941601E-4</v>
      </c>
      <c r="Y29">
        <v>0.94811583103111796</v>
      </c>
      <c r="Z29">
        <v>0.94765082925317001</v>
      </c>
      <c r="AA29">
        <v>0.94798818348423097</v>
      </c>
      <c r="AB29">
        <v>0.94894098124492798</v>
      </c>
      <c r="AC29" s="4">
        <v>0.94817395625336198</v>
      </c>
      <c r="AD29">
        <v>4.74309829970856E-4</v>
      </c>
      <c r="AE29">
        <v>26</v>
      </c>
      <c r="AF29">
        <v>0.97876339919338895</v>
      </c>
      <c r="AG29">
        <v>0.97858256516863096</v>
      </c>
      <c r="AH29">
        <v>0.97911291033367598</v>
      </c>
      <c r="AI29">
        <v>0.97872388923840004</v>
      </c>
      <c r="AJ29">
        <v>0.97879569098352404</v>
      </c>
      <c r="AK29">
        <v>1.9509547624040901E-4</v>
      </c>
    </row>
    <row r="30" spans="1:37" x14ac:dyDescent="0.25">
      <c r="A30">
        <v>117.276754677295</v>
      </c>
      <c r="B30">
        <v>0.59848766449220103</v>
      </c>
      <c r="C30">
        <v>69.602977156639099</v>
      </c>
      <c r="D30">
        <v>1.46482623366415</v>
      </c>
      <c r="E30" s="6">
        <v>0.42584629450327499</v>
      </c>
      <c r="F30">
        <v>16</v>
      </c>
      <c r="G30">
        <v>45</v>
      </c>
      <c r="H30">
        <v>1010</v>
      </c>
      <c r="I30">
        <v>172</v>
      </c>
      <c r="J30">
        <v>0.69681816148989995</v>
      </c>
      <c r="K30" t="s">
        <v>59</v>
      </c>
      <c r="L30">
        <v>0.92933444928581099</v>
      </c>
      <c r="M30">
        <v>0.93030970696623105</v>
      </c>
      <c r="N30">
        <v>0.93164994444740601</v>
      </c>
      <c r="O30">
        <v>0.932540996737237</v>
      </c>
      <c r="P30" s="4">
        <v>0.93095877435917096</v>
      </c>
      <c r="Q30">
        <v>1.2289084759498599E-3</v>
      </c>
      <c r="R30">
        <v>26</v>
      </c>
      <c r="S30">
        <v>0.99999999823480101</v>
      </c>
      <c r="T30">
        <v>0.99999999888204005</v>
      </c>
      <c r="U30">
        <v>0.99999999300981202</v>
      </c>
      <c r="V30">
        <v>0.99999999604590595</v>
      </c>
      <c r="W30">
        <v>0.99999999654313998</v>
      </c>
      <c r="X30" s="1">
        <v>2.2947669179835498E-9</v>
      </c>
      <c r="Y30">
        <v>0.94785597709638303</v>
      </c>
      <c r="Z30">
        <v>0.94757788779780605</v>
      </c>
      <c r="AA30">
        <v>0.94759156432068703</v>
      </c>
      <c r="AB30">
        <v>0.94836656728393298</v>
      </c>
      <c r="AC30" s="4">
        <v>0.94784799912470197</v>
      </c>
      <c r="AD30">
        <v>3.1925519628843403E-4</v>
      </c>
      <c r="AE30">
        <v>27</v>
      </c>
      <c r="AF30">
        <v>0.99998024502250504</v>
      </c>
      <c r="AG30">
        <v>0.99998328424981198</v>
      </c>
      <c r="AH30">
        <v>0.99997416656789095</v>
      </c>
      <c r="AI30">
        <v>0.99998328424981198</v>
      </c>
      <c r="AJ30">
        <v>0.99998024502250504</v>
      </c>
      <c r="AK30" s="1">
        <v>3.72227805706944E-6</v>
      </c>
    </row>
    <row r="31" spans="1:37" x14ac:dyDescent="0.25">
      <c r="A31">
        <v>159.86178040504399</v>
      </c>
      <c r="B31">
        <v>1.2193710893871901</v>
      </c>
      <c r="C31">
        <v>117.500952720642</v>
      </c>
      <c r="D31">
        <v>5.01665317637356</v>
      </c>
      <c r="E31" s="6">
        <v>0.48091847437671098</v>
      </c>
      <c r="F31">
        <v>17</v>
      </c>
      <c r="G31">
        <v>90</v>
      </c>
      <c r="H31">
        <v>806</v>
      </c>
      <c r="I31">
        <v>358</v>
      </c>
      <c r="J31">
        <v>0.77159499804436704</v>
      </c>
      <c r="K31" t="s">
        <v>56</v>
      </c>
      <c r="L31">
        <v>0.92682470473246303</v>
      </c>
      <c r="M31">
        <v>0.928560576688223</v>
      </c>
      <c r="N31">
        <v>0.92914316080391401</v>
      </c>
      <c r="O31">
        <v>0.92996221665925904</v>
      </c>
      <c r="P31" s="4">
        <v>0.928622664720965</v>
      </c>
      <c r="Q31">
        <v>1.1512852178996299E-3</v>
      </c>
      <c r="R31">
        <v>27</v>
      </c>
      <c r="S31">
        <v>0.99999999924684801</v>
      </c>
      <c r="T31">
        <v>0.9999999997058</v>
      </c>
      <c r="U31">
        <v>0.99999999957635199</v>
      </c>
      <c r="V31">
        <v>0.99999999974110099</v>
      </c>
      <c r="W31">
        <v>0.99999999956752506</v>
      </c>
      <c r="X31" s="1">
        <v>1.95038498211363E-10</v>
      </c>
      <c r="Y31">
        <v>0.94713568022465899</v>
      </c>
      <c r="Z31">
        <v>0.94695788542720805</v>
      </c>
      <c r="AA31">
        <v>0.94698067963201005</v>
      </c>
      <c r="AB31">
        <v>0.94810215450823698</v>
      </c>
      <c r="AC31" s="4">
        <v>0.94729409994802904</v>
      </c>
      <c r="AD31">
        <v>4.7151921475435302E-4</v>
      </c>
      <c r="AE31">
        <v>28</v>
      </c>
      <c r="AF31">
        <v>0.99998784309077204</v>
      </c>
      <c r="AG31">
        <v>0.999992401931732</v>
      </c>
      <c r="AH31">
        <v>0.99999088231807898</v>
      </c>
      <c r="AI31">
        <v>0.999992401931732</v>
      </c>
      <c r="AJ31">
        <v>0.99999088231807898</v>
      </c>
      <c r="AK31" s="1">
        <v>1.86113902853472E-6</v>
      </c>
    </row>
    <row r="32" spans="1:37" x14ac:dyDescent="0.25">
      <c r="A32">
        <v>202.422703146934</v>
      </c>
      <c r="B32">
        <v>1.10154755380105</v>
      </c>
      <c r="C32">
        <v>171.25130093097599</v>
      </c>
      <c r="D32">
        <v>2.7532278345252599</v>
      </c>
      <c r="E32" s="6">
        <v>0.48894476507525098</v>
      </c>
      <c r="F32">
        <v>-2</v>
      </c>
      <c r="G32">
        <v>88</v>
      </c>
      <c r="H32">
        <v>892</v>
      </c>
      <c r="I32">
        <v>528</v>
      </c>
      <c r="J32">
        <v>0.142120135474956</v>
      </c>
      <c r="K32" t="s">
        <v>44</v>
      </c>
      <c r="L32">
        <v>0.92631126521229801</v>
      </c>
      <c r="M32">
        <v>0.92807487774567199</v>
      </c>
      <c r="N32">
        <v>0.92734887251997999</v>
      </c>
      <c r="O32">
        <v>0.92905274570109797</v>
      </c>
      <c r="P32" s="4">
        <v>0.92769694029476202</v>
      </c>
      <c r="Q32">
        <v>1.00278258195056E-3</v>
      </c>
      <c r="R32">
        <v>28</v>
      </c>
      <c r="S32">
        <v>0.99999999924684801</v>
      </c>
      <c r="T32">
        <v>0.9999999997058</v>
      </c>
      <c r="U32">
        <v>0.99999999957635199</v>
      </c>
      <c r="V32">
        <v>0.99999999981170895</v>
      </c>
      <c r="W32">
        <v>0.99999999958517705</v>
      </c>
      <c r="X32" s="1">
        <v>2.1237416336057999E-10</v>
      </c>
      <c r="Y32">
        <v>0.94781038868678003</v>
      </c>
      <c r="Z32">
        <v>0.94817053712264199</v>
      </c>
      <c r="AA32">
        <v>0.94789700666502497</v>
      </c>
      <c r="AB32">
        <v>0.94882701022092097</v>
      </c>
      <c r="AC32" s="4">
        <v>0.94817623567384202</v>
      </c>
      <c r="AD32">
        <v>3.9854511724489699E-4</v>
      </c>
      <c r="AE32">
        <v>25</v>
      </c>
      <c r="AF32">
        <v>0.99998784309077204</v>
      </c>
      <c r="AG32">
        <v>0.999992401931732</v>
      </c>
      <c r="AH32">
        <v>0.99999088231807898</v>
      </c>
      <c r="AI32">
        <v>0.99999392154538602</v>
      </c>
      <c r="AJ32">
        <v>0.99999126222149204</v>
      </c>
      <c r="AK32" s="1">
        <v>2.2475389033069798E-6</v>
      </c>
    </row>
    <row r="33" spans="1:37" x14ac:dyDescent="0.25">
      <c r="A33">
        <v>108.00794935226401</v>
      </c>
      <c r="B33">
        <v>4.2311427174791003</v>
      </c>
      <c r="C33">
        <v>65.239460408687506</v>
      </c>
      <c r="D33">
        <v>4.6455822134659597</v>
      </c>
      <c r="E33" s="6">
        <v>0.34172074890922399</v>
      </c>
      <c r="F33">
        <v>-4</v>
      </c>
      <c r="G33">
        <v>22</v>
      </c>
      <c r="H33">
        <v>715</v>
      </c>
      <c r="I33">
        <v>297</v>
      </c>
      <c r="J33">
        <v>0.35531036241642799</v>
      </c>
      <c r="K33" t="s">
        <v>55</v>
      </c>
      <c r="L33">
        <v>0.90996534056743394</v>
      </c>
      <c r="M33">
        <v>0.91531648536437105</v>
      </c>
      <c r="N33">
        <v>0.92997926218178595</v>
      </c>
      <c r="O33">
        <v>0.91858045830530299</v>
      </c>
      <c r="P33" s="4">
        <v>0.91846038660472296</v>
      </c>
      <c r="Q33">
        <v>7.3271555524275101E-3</v>
      </c>
      <c r="R33">
        <v>29</v>
      </c>
      <c r="S33">
        <v>0.96795581162036903</v>
      </c>
      <c r="T33">
        <v>0.97977186441292596</v>
      </c>
      <c r="U33">
        <v>0.99538311015333902</v>
      </c>
      <c r="V33">
        <v>0.97719829418909798</v>
      </c>
      <c r="W33">
        <v>0.98007727009393297</v>
      </c>
      <c r="X33">
        <v>9.86889393930576E-3</v>
      </c>
      <c r="Y33">
        <v>0.94153742352544201</v>
      </c>
      <c r="Z33">
        <v>0.94186110123362199</v>
      </c>
      <c r="AA33">
        <v>0.94703994456449303</v>
      </c>
      <c r="AB33">
        <v>0.94390346198382502</v>
      </c>
      <c r="AC33" s="4">
        <v>0.94358548282684596</v>
      </c>
      <c r="AD33">
        <v>2.1910303182668999E-3</v>
      </c>
      <c r="AE33">
        <v>29</v>
      </c>
      <c r="AF33">
        <v>0.99071971941853498</v>
      </c>
      <c r="AG33">
        <v>0.99408262443356399</v>
      </c>
      <c r="AH33">
        <v>0.99867641650786698</v>
      </c>
      <c r="AI33">
        <v>0.99367080913348504</v>
      </c>
      <c r="AJ33">
        <v>0.99428739237336194</v>
      </c>
      <c r="AK33">
        <v>2.84666155200866E-3</v>
      </c>
    </row>
    <row r="34" spans="1:37" x14ac:dyDescent="0.25">
      <c r="A34">
        <v>114.236750483512</v>
      </c>
      <c r="B34">
        <v>5.4012266229044599</v>
      </c>
      <c r="C34">
        <v>70.496930181980105</v>
      </c>
      <c r="D34">
        <v>2.6600245126444002</v>
      </c>
      <c r="E34" s="6">
        <v>0.35720007886387201</v>
      </c>
      <c r="F34">
        <v>-2</v>
      </c>
      <c r="G34">
        <v>20</v>
      </c>
      <c r="H34">
        <v>561</v>
      </c>
      <c r="I34">
        <v>595</v>
      </c>
      <c r="J34">
        <v>0.13996611919171401</v>
      </c>
      <c r="K34" t="s">
        <v>50</v>
      </c>
      <c r="L34">
        <v>0.89000064699206005</v>
      </c>
      <c r="M34">
        <v>0.91187608286796995</v>
      </c>
      <c r="N34">
        <v>0.902242862632051</v>
      </c>
      <c r="O34">
        <v>0.89667192726323397</v>
      </c>
      <c r="P34" s="4">
        <v>0.90019787993882905</v>
      </c>
      <c r="Q34">
        <v>8.0152710483017003E-3</v>
      </c>
      <c r="R34">
        <v>30</v>
      </c>
      <c r="S34">
        <v>0.93712867500822306</v>
      </c>
      <c r="T34">
        <v>0.96020123920406297</v>
      </c>
      <c r="U34">
        <v>0.94450444088412999</v>
      </c>
      <c r="V34">
        <v>0.933750524171712</v>
      </c>
      <c r="W34">
        <v>0.94389621981703198</v>
      </c>
      <c r="X34">
        <v>1.01852637784279E-2</v>
      </c>
      <c r="Y34">
        <v>0.93389680607602299</v>
      </c>
      <c r="Z34">
        <v>0.94107242174749495</v>
      </c>
      <c r="AA34">
        <v>0.94111801015709695</v>
      </c>
      <c r="AB34">
        <v>0.94469214146995195</v>
      </c>
      <c r="AC34" s="4">
        <v>0.94019484486264204</v>
      </c>
      <c r="AD34">
        <v>3.9215221751763302E-3</v>
      </c>
      <c r="AE34">
        <v>30</v>
      </c>
      <c r="AF34">
        <v>0.982159735708793</v>
      </c>
      <c r="AG34">
        <v>0.98718661767432203</v>
      </c>
      <c r="AH34">
        <v>0.98596180906966202</v>
      </c>
      <c r="AI34">
        <v>0.98742063817694903</v>
      </c>
      <c r="AJ34">
        <v>0.98568220015743102</v>
      </c>
      <c r="AK34">
        <v>2.1078054789610699E-3</v>
      </c>
    </row>
    <row r="36" spans="1:37" x14ac:dyDescent="0.25">
      <c r="A36" s="2" t="s">
        <v>111</v>
      </c>
    </row>
    <row r="37" spans="1:37" x14ac:dyDescent="0.25">
      <c r="D37" t="s">
        <v>68</v>
      </c>
      <c r="E37" s="3">
        <f>CORREL(Tabelle2[param_lgbm__learning_rate],Tabelle2[mean_test_accuracy])</f>
        <v>-0.5674680016199658</v>
      </c>
      <c r="F37" s="3">
        <f>CORREL(Tabelle2[param_lgbm__max_depth],Tabelle2[mean_test_accuracy])</f>
        <v>0.31239943448888147</v>
      </c>
      <c r="G37" s="3">
        <f>CORREL(Tabelle2[param_lgbm__min_child_samples],Tabelle2[mean_test_accuracy])</f>
        <v>0.31711493169366389</v>
      </c>
      <c r="H37" s="3">
        <f>CORREL(Tabelle2[param_lgbm__n_estimators],Tabelle2[mean_test_accuracy])</f>
        <v>0.13098838607448182</v>
      </c>
      <c r="I37" s="3">
        <f>CORREL(Tabelle2[param_lgbm__num_leaves],Tabelle2[mean_test_accuracy])</f>
        <v>-0.18323996090118513</v>
      </c>
      <c r="J37" s="3">
        <f>CORREL(Tabelle2[param_lgbm__reg_alpha],Tabelle2[mean_test_accuracy])</f>
        <v>0.13457712203054925</v>
      </c>
    </row>
    <row r="38" spans="1:37" x14ac:dyDescent="0.25">
      <c r="D38" t="s">
        <v>69</v>
      </c>
      <c r="E38" s="3">
        <f>CORREL(Tabelle2[param_lgbm__learning_rate],Tabelle2[mean_test_roc_auc])</f>
        <v>-0.49697971056564472</v>
      </c>
      <c r="F38" s="3">
        <f>CORREL(Tabelle2[param_lgbm__max_depth],Tabelle2[mean_test_roc_auc])</f>
        <v>0.32349497945561501</v>
      </c>
      <c r="G38" s="3">
        <f>CORREL(Tabelle2[param_lgbm__min_child_samples],Tabelle2[mean_test_roc_auc])</f>
        <v>0.29758670980978191</v>
      </c>
      <c r="H38" s="3">
        <f>CORREL(Tabelle2[param_lgbm__n_estimators],Tabelle2[mean_test_roc_auc])</f>
        <v>9.3989912380727625E-2</v>
      </c>
      <c r="I38" s="3">
        <f>CORREL(Tabelle2[param_lgbm__num_leaves],Tabelle2[mean_test_roc_auc])</f>
        <v>-0.24310583567220492</v>
      </c>
      <c r="J38" s="3">
        <f>CORREL(Tabelle2[param_lgbm__reg_alpha],Tabelle2[mean_test_roc_auc])</f>
        <v>0.1714648069050986</v>
      </c>
    </row>
    <row r="39" spans="1:37" x14ac:dyDescent="0.25">
      <c r="D39" t="s">
        <v>70</v>
      </c>
      <c r="E39" s="3">
        <f>CORREL(Tabelle2[param_lgbm__learning_rate],Tabelle2[mean_fit_time])</f>
        <v>-0.30608285245676226</v>
      </c>
      <c r="F39" s="3">
        <f>CORREL(Tabelle2[param_lgbm__max_depth],Tabelle2[mean_fit_time])</f>
        <v>0.15223556677491568</v>
      </c>
      <c r="G39" s="3">
        <f>CORREL(Tabelle2[param_lgbm__min_child_samples],Tabelle2[mean_fit_time])</f>
        <v>0.24464615828755501</v>
      </c>
      <c r="H39" s="3">
        <f>CORREL(Tabelle2[param_lgbm__n_estimators],Tabelle2[mean_fit_time])</f>
        <v>0.81588019483020935</v>
      </c>
      <c r="I39" s="3">
        <f>CORREL(Tabelle2[param_lgbm__num_leaves],Tabelle2[mean_fit_time])</f>
        <v>0.49171443208444304</v>
      </c>
      <c r="J39" s="3">
        <f>CORREL(Tabelle2[param_lgbm__reg_alpha],Tabelle2[mean_fit_time])</f>
        <v>-0.1090135041063973</v>
      </c>
    </row>
    <row r="40" spans="1:37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</row>
    <row r="41" spans="1:37" x14ac:dyDescent="0.25">
      <c r="A41">
        <v>122.14524376392301</v>
      </c>
      <c r="B41">
        <v>5.77586323111165</v>
      </c>
      <c r="C41">
        <v>63.419808089733102</v>
      </c>
      <c r="D41">
        <v>1.7859252929914999</v>
      </c>
      <c r="E41" s="5">
        <v>8.3364287452905E-2</v>
      </c>
      <c r="F41">
        <v>5</v>
      </c>
      <c r="G41">
        <v>82</v>
      </c>
      <c r="H41">
        <v>1028</v>
      </c>
      <c r="I41">
        <v>182</v>
      </c>
      <c r="J41">
        <v>0.41405598781956798</v>
      </c>
      <c r="K41" t="s">
        <v>49</v>
      </c>
      <c r="L41">
        <v>0.94365008282937701</v>
      </c>
      <c r="M41">
        <v>0.94474073528832803</v>
      </c>
      <c r="N41">
        <v>0.94582905627966296</v>
      </c>
      <c r="O41">
        <v>0.94659162666547003</v>
      </c>
      <c r="P41" s="4">
        <v>0.94520287526571001</v>
      </c>
      <c r="Q41">
        <v>1.11192072801956E-3</v>
      </c>
      <c r="R41">
        <v>1</v>
      </c>
      <c r="S41">
        <v>0.959735298336436</v>
      </c>
      <c r="T41">
        <v>0.95942006663657398</v>
      </c>
      <c r="U41">
        <v>0.95914634524932096</v>
      </c>
      <c r="V41">
        <v>0.95911732402929595</v>
      </c>
      <c r="W41">
        <v>0.95935475856290697</v>
      </c>
      <c r="X41">
        <v>2.4944284453295198E-4</v>
      </c>
      <c r="Y41">
        <v>0.95147113797787997</v>
      </c>
      <c r="Z41">
        <v>0.95142099072731701</v>
      </c>
      <c r="AA41">
        <v>0.95108363649625705</v>
      </c>
      <c r="AB41">
        <v>0.95246952414817998</v>
      </c>
      <c r="AC41" s="4">
        <v>0.95161132233740897</v>
      </c>
      <c r="AD41">
        <v>5.1740711036381195E-4</v>
      </c>
      <c r="AE41">
        <v>2</v>
      </c>
      <c r="AF41">
        <v>0.95464257167257704</v>
      </c>
      <c r="AG41">
        <v>0.95449820837550203</v>
      </c>
      <c r="AH41">
        <v>0.954631934377004</v>
      </c>
      <c r="AI41">
        <v>0.95431737435074504</v>
      </c>
      <c r="AJ41">
        <v>0.95452252219395695</v>
      </c>
      <c r="AK41">
        <v>1.31396063923753E-4</v>
      </c>
    </row>
    <row r="42" spans="1:37" x14ac:dyDescent="0.25">
      <c r="A42">
        <v>193.40292781591401</v>
      </c>
      <c r="B42">
        <v>10.618437843355601</v>
      </c>
      <c r="C42">
        <v>119.697476923465</v>
      </c>
      <c r="D42">
        <v>1.3777145770188901</v>
      </c>
      <c r="E42" s="5">
        <v>1.4503998480521399E-2</v>
      </c>
      <c r="F42">
        <v>8</v>
      </c>
      <c r="G42">
        <v>73</v>
      </c>
      <c r="H42">
        <v>1134</v>
      </c>
      <c r="I42">
        <v>127</v>
      </c>
      <c r="J42">
        <v>0.26900105125782803</v>
      </c>
      <c r="K42" t="s">
        <v>58</v>
      </c>
      <c r="L42">
        <v>0.94370186380050403</v>
      </c>
      <c r="M42">
        <v>0.94438797819039699</v>
      </c>
      <c r="N42">
        <v>0.94577470077008996</v>
      </c>
      <c r="O42">
        <v>0.94647277685387599</v>
      </c>
      <c r="P42" s="4">
        <v>0.94508432990371705</v>
      </c>
      <c r="Q42">
        <v>1.09550389110671E-3</v>
      </c>
      <c r="R42">
        <v>2</v>
      </c>
      <c r="S42">
        <v>0.95958292367992504</v>
      </c>
      <c r="T42">
        <v>0.95949724377072199</v>
      </c>
      <c r="U42">
        <v>0.95936272330137196</v>
      </c>
      <c r="V42">
        <v>0.95900025790491705</v>
      </c>
      <c r="W42">
        <v>0.95936078716423401</v>
      </c>
      <c r="X42">
        <v>2.22457935635201E-4</v>
      </c>
      <c r="Y42">
        <v>0.95123407824794604</v>
      </c>
      <c r="Z42">
        <v>0.95143010840923803</v>
      </c>
      <c r="AA42">
        <v>0.951065401132416</v>
      </c>
      <c r="AB42">
        <v>0.95227805282784905</v>
      </c>
      <c r="AC42" s="4">
        <v>0.95150191015436203</v>
      </c>
      <c r="AD42">
        <v>4.6632258055581102E-4</v>
      </c>
      <c r="AE42">
        <v>5</v>
      </c>
      <c r="AF42">
        <v>0.95468208162756696</v>
      </c>
      <c r="AG42">
        <v>0.95456963021721297</v>
      </c>
      <c r="AH42">
        <v>0.95468816008218005</v>
      </c>
      <c r="AI42">
        <v>0.95438119812418798</v>
      </c>
      <c r="AJ42">
        <v>0.95458026751278702</v>
      </c>
      <c r="AK42">
        <v>1.2424642251666199E-4</v>
      </c>
    </row>
    <row r="43" spans="1:37" x14ac:dyDescent="0.25">
      <c r="A43">
        <v>80.674952208995805</v>
      </c>
      <c r="B43">
        <v>3.79255341108126</v>
      </c>
      <c r="C43">
        <v>36.812963962554903</v>
      </c>
      <c r="D43">
        <v>3.2066603439760701</v>
      </c>
      <c r="E43" s="5">
        <v>0.146524987108373</v>
      </c>
      <c r="F43">
        <v>5</v>
      </c>
      <c r="G43">
        <v>92</v>
      </c>
      <c r="H43">
        <v>642</v>
      </c>
      <c r="I43">
        <v>102</v>
      </c>
      <c r="J43">
        <v>0.421107625005052</v>
      </c>
      <c r="K43" t="s">
        <v>43</v>
      </c>
      <c r="L43">
        <v>0.94333458727166697</v>
      </c>
      <c r="M43">
        <v>0.94447586307029796</v>
      </c>
      <c r="N43">
        <v>0.94566092582827899</v>
      </c>
      <c r="O43">
        <v>0.94620115678630501</v>
      </c>
      <c r="P43" s="4">
        <v>0.94491813323913698</v>
      </c>
      <c r="Q43">
        <v>1.10692264707258E-3</v>
      </c>
      <c r="R43">
        <v>3</v>
      </c>
      <c r="S43">
        <v>0.96061610266320197</v>
      </c>
      <c r="T43">
        <v>0.96052411416830896</v>
      </c>
      <c r="U43">
        <v>0.95980849853618799</v>
      </c>
      <c r="V43">
        <v>0.96001946858130405</v>
      </c>
      <c r="W43">
        <v>0.96024204598725005</v>
      </c>
      <c r="X43">
        <v>3.3800330972859598E-4</v>
      </c>
      <c r="Y43">
        <v>0.95146657913692001</v>
      </c>
      <c r="Z43">
        <v>0.95128878433946895</v>
      </c>
      <c r="AA43">
        <v>0.95131613738523102</v>
      </c>
      <c r="AB43">
        <v>0.95225069978208698</v>
      </c>
      <c r="AC43" s="4">
        <v>0.95158055016092702</v>
      </c>
      <c r="AD43">
        <v>3.9278853075687398E-4</v>
      </c>
      <c r="AE43">
        <v>4</v>
      </c>
      <c r="AF43">
        <v>0.954888749084432</v>
      </c>
      <c r="AG43">
        <v>0.95482796453829499</v>
      </c>
      <c r="AH43">
        <v>0.95497688667633096</v>
      </c>
      <c r="AI43">
        <v>0.95455291446702595</v>
      </c>
      <c r="AJ43">
        <v>0.95481162869152103</v>
      </c>
      <c r="AK43">
        <v>1.5847528702639E-4</v>
      </c>
    </row>
    <row r="44" spans="1:37" x14ac:dyDescent="0.25">
      <c r="A44">
        <v>125.379934132099</v>
      </c>
      <c r="B44">
        <v>5.3642279144080796</v>
      </c>
      <c r="C44">
        <v>77.875085175037299</v>
      </c>
      <c r="D44">
        <v>1.4540249295297001</v>
      </c>
      <c r="E44" s="5">
        <v>5.6169297384398902E-2</v>
      </c>
      <c r="F44">
        <v>7</v>
      </c>
      <c r="G44">
        <v>91</v>
      </c>
      <c r="H44">
        <v>849</v>
      </c>
      <c r="I44">
        <v>539</v>
      </c>
      <c r="J44">
        <v>0.39676747423066899</v>
      </c>
      <c r="K44" t="s">
        <v>38</v>
      </c>
      <c r="L44">
        <v>0.94302337420891802</v>
      </c>
      <c r="M44">
        <v>0.94390294247640205</v>
      </c>
      <c r="N44">
        <v>0.94550934198674796</v>
      </c>
      <c r="O44">
        <v>0.94632406292715099</v>
      </c>
      <c r="P44" s="4">
        <v>0.94468993039980498</v>
      </c>
      <c r="Q44">
        <v>1.2979391351976401E-3</v>
      </c>
      <c r="R44">
        <v>4</v>
      </c>
      <c r="S44">
        <v>0.96857446585088203</v>
      </c>
      <c r="T44">
        <v>0.96855544554975803</v>
      </c>
      <c r="U44">
        <v>0.96826703335307895</v>
      </c>
      <c r="V44">
        <v>0.96790416428043102</v>
      </c>
      <c r="W44">
        <v>0.96832527725853801</v>
      </c>
      <c r="X44">
        <v>2.71937901776633E-4</v>
      </c>
      <c r="Y44">
        <v>0.95147113797787997</v>
      </c>
      <c r="Z44">
        <v>0.95154407943324404</v>
      </c>
      <c r="AA44">
        <v>0.95130246086235004</v>
      </c>
      <c r="AB44">
        <v>0.95218687600864305</v>
      </c>
      <c r="AC44" s="4">
        <v>0.95162613857052902</v>
      </c>
      <c r="AD44">
        <v>3.35392538307085E-4</v>
      </c>
      <c r="AE44">
        <v>1</v>
      </c>
      <c r="AF44">
        <v>0.95687184490215205</v>
      </c>
      <c r="AG44">
        <v>0.956581598694348</v>
      </c>
      <c r="AH44">
        <v>0.95652993183013102</v>
      </c>
      <c r="AI44">
        <v>0.95639772544228296</v>
      </c>
      <c r="AJ44">
        <v>0.95659527521722798</v>
      </c>
      <c r="AK44">
        <v>1.73185961985185E-4</v>
      </c>
    </row>
    <row r="45" spans="1:37" x14ac:dyDescent="0.25">
      <c r="A45">
        <v>31.147652387619001</v>
      </c>
      <c r="B45">
        <v>1.02934410799537</v>
      </c>
      <c r="C45">
        <v>9.8524806499481201</v>
      </c>
      <c r="D45">
        <v>0.35272732085825698</v>
      </c>
      <c r="E45" s="5">
        <v>0.22419120258262401</v>
      </c>
      <c r="F45">
        <v>5</v>
      </c>
      <c r="G45">
        <v>28</v>
      </c>
      <c r="H45">
        <v>209</v>
      </c>
      <c r="I45">
        <v>642</v>
      </c>
      <c r="J45">
        <v>0.107494129106092</v>
      </c>
      <c r="K45" t="s">
        <v>65</v>
      </c>
      <c r="L45">
        <v>0.94318498983249499</v>
      </c>
      <c r="M45">
        <v>0.94400758759311199</v>
      </c>
      <c r="N45">
        <v>0.94529552449292498</v>
      </c>
      <c r="O45">
        <v>0.94588893021519904</v>
      </c>
      <c r="P45" s="4">
        <v>0.944594258033433</v>
      </c>
      <c r="Q45">
        <v>1.0604444555430499E-3</v>
      </c>
      <c r="R45">
        <v>5</v>
      </c>
      <c r="S45">
        <v>0.95442863319321203</v>
      </c>
      <c r="T45">
        <v>0.954153033022339</v>
      </c>
      <c r="U45">
        <v>0.95382000352753904</v>
      </c>
      <c r="V45">
        <v>0.95365840479201203</v>
      </c>
      <c r="W45">
        <v>0.95401501863377502</v>
      </c>
      <c r="X45">
        <v>2.98047520970314E-4</v>
      </c>
      <c r="Y45">
        <v>0.95118393099738296</v>
      </c>
      <c r="Z45">
        <v>0.95122040172506495</v>
      </c>
      <c r="AA45">
        <v>0.95096510663128997</v>
      </c>
      <c r="AB45">
        <v>0.95206378730271601</v>
      </c>
      <c r="AC45" s="4">
        <v>0.95135830666411303</v>
      </c>
      <c r="AD45">
        <v>4.1884777742546501E-4</v>
      </c>
      <c r="AE45">
        <v>6</v>
      </c>
      <c r="AF45">
        <v>0.95353021447827102</v>
      </c>
      <c r="AG45">
        <v>0.95340256693138303</v>
      </c>
      <c r="AH45">
        <v>0.95338433156754199</v>
      </c>
      <c r="AI45">
        <v>0.95317158565606197</v>
      </c>
      <c r="AJ45">
        <v>0.95337217465831403</v>
      </c>
      <c r="AK45">
        <v>1.28728409083338E-4</v>
      </c>
    </row>
    <row r="46" spans="1:37" x14ac:dyDescent="0.25">
      <c r="A46">
        <v>161.286529958248</v>
      </c>
      <c r="B46">
        <v>8.6604414018178701</v>
      </c>
      <c r="C46">
        <v>116.18800085783</v>
      </c>
      <c r="D46">
        <v>1.0454389696442199</v>
      </c>
      <c r="E46" s="5">
        <v>4.3000086361031198E-2</v>
      </c>
      <c r="F46">
        <v>8</v>
      </c>
      <c r="G46">
        <v>76</v>
      </c>
      <c r="H46">
        <v>1011</v>
      </c>
      <c r="I46">
        <v>567</v>
      </c>
      <c r="J46">
        <v>4.93042447531577E-2</v>
      </c>
      <c r="K46" t="s">
        <v>60</v>
      </c>
      <c r="L46">
        <v>0.94251004716858799</v>
      </c>
      <c r="M46">
        <v>0.94355908950251</v>
      </c>
      <c r="N46">
        <v>0.94487873491264696</v>
      </c>
      <c r="O46">
        <v>0.94563788473922805</v>
      </c>
      <c r="P46" s="4">
        <v>0.94414643908074303</v>
      </c>
      <c r="Q46">
        <v>1.2024376652092299E-3</v>
      </c>
      <c r="R46">
        <v>6</v>
      </c>
      <c r="S46">
        <v>0.97558668466053999</v>
      </c>
      <c r="T46">
        <v>0.97578787146926205</v>
      </c>
      <c r="U46">
        <v>0.97552000982467701</v>
      </c>
      <c r="V46">
        <v>0.97539680811363705</v>
      </c>
      <c r="W46">
        <v>0.975572843517029</v>
      </c>
      <c r="X46">
        <v>1.4160549052736899E-4</v>
      </c>
      <c r="Y46">
        <v>0.95138451999963503</v>
      </c>
      <c r="Z46">
        <v>0.95149849102364203</v>
      </c>
      <c r="AA46">
        <v>0.95121128404314403</v>
      </c>
      <c r="AB46">
        <v>0.95223702325920601</v>
      </c>
      <c r="AC46" s="4">
        <v>0.95158282958140705</v>
      </c>
      <c r="AD46">
        <v>3.91297565039611E-4</v>
      </c>
      <c r="AE46">
        <v>3</v>
      </c>
      <c r="AF46">
        <v>0.95914822615498196</v>
      </c>
      <c r="AG46">
        <v>0.95896435290291704</v>
      </c>
      <c r="AH46">
        <v>0.95882302883314896</v>
      </c>
      <c r="AI46">
        <v>0.95879871501469405</v>
      </c>
      <c r="AJ46">
        <v>0.95893358072643597</v>
      </c>
      <c r="AK46">
        <v>1.39131294245773E-4</v>
      </c>
    </row>
    <row r="47" spans="1:37" x14ac:dyDescent="0.25">
      <c r="A47">
        <v>35.571362316608401</v>
      </c>
      <c r="B47">
        <v>1.24752998736851</v>
      </c>
      <c r="C47">
        <v>10.2449266910552</v>
      </c>
      <c r="D47">
        <v>0.14392548282829601</v>
      </c>
      <c r="E47" s="5">
        <v>0.16068024770494599</v>
      </c>
      <c r="F47">
        <v>0</v>
      </c>
      <c r="G47">
        <v>37</v>
      </c>
      <c r="H47">
        <v>270</v>
      </c>
      <c r="I47">
        <v>51</v>
      </c>
      <c r="J47">
        <v>0.578633930735722</v>
      </c>
      <c r="K47" t="s">
        <v>57</v>
      </c>
      <c r="L47">
        <v>0.94278875101710102</v>
      </c>
      <c r="M47">
        <v>0.94331962522943302</v>
      </c>
      <c r="N47">
        <v>0.94492016244329302</v>
      </c>
      <c r="O47">
        <v>0.94539921159701901</v>
      </c>
      <c r="P47" s="4">
        <v>0.94410693757171105</v>
      </c>
      <c r="Q47">
        <v>1.0826799348493601E-3</v>
      </c>
      <c r="R47">
        <v>7</v>
      </c>
      <c r="S47">
        <v>0.96576540199104199</v>
      </c>
      <c r="T47">
        <v>0.96607219798164001</v>
      </c>
      <c r="U47">
        <v>0.96545826454035999</v>
      </c>
      <c r="V47">
        <v>0.96517737891752697</v>
      </c>
      <c r="W47">
        <v>0.96561831085764205</v>
      </c>
      <c r="X47">
        <v>3.3454638032135402E-4</v>
      </c>
      <c r="Y47">
        <v>0.95114746026970098</v>
      </c>
      <c r="Z47">
        <v>0.95125231361178697</v>
      </c>
      <c r="AA47">
        <v>0.95091951822168697</v>
      </c>
      <c r="AB47">
        <v>0.95203187541599399</v>
      </c>
      <c r="AC47" s="4">
        <v>0.95133779187979195</v>
      </c>
      <c r="AD47">
        <v>4.1840096330917199E-4</v>
      </c>
      <c r="AE47">
        <v>7</v>
      </c>
      <c r="AF47">
        <v>0.95449061030723503</v>
      </c>
      <c r="AG47">
        <v>0.95436144314669402</v>
      </c>
      <c r="AH47">
        <v>0.954669924718339</v>
      </c>
      <c r="AI47">
        <v>0.95441311001091</v>
      </c>
      <c r="AJ47">
        <v>0.95448377204579504</v>
      </c>
      <c r="AK47">
        <v>1.168942492642E-4</v>
      </c>
    </row>
    <row r="48" spans="1:37" x14ac:dyDescent="0.25">
      <c r="A48">
        <v>255.2046610713</v>
      </c>
      <c r="B48">
        <v>9.4188107644624495</v>
      </c>
      <c r="C48">
        <v>267.80299526453001</v>
      </c>
      <c r="D48">
        <v>6.6182629197585703</v>
      </c>
      <c r="E48" s="5">
        <v>2.3693796598963E-2</v>
      </c>
      <c r="F48">
        <v>13</v>
      </c>
      <c r="G48">
        <v>88</v>
      </c>
      <c r="H48">
        <v>1101</v>
      </c>
      <c r="I48">
        <v>534</v>
      </c>
      <c r="J48">
        <v>0.93912778942362496</v>
      </c>
      <c r="K48" t="s">
        <v>40</v>
      </c>
      <c r="L48">
        <v>0.94164138933918595</v>
      </c>
      <c r="M48">
        <v>0.94286910472597796</v>
      </c>
      <c r="N48">
        <v>0.94419280809505901</v>
      </c>
      <c r="O48">
        <v>0.94482670827656901</v>
      </c>
      <c r="P48" s="4">
        <v>0.94338250260919798</v>
      </c>
      <c r="Q48">
        <v>1.22855380382691E-3</v>
      </c>
      <c r="R48">
        <v>8</v>
      </c>
      <c r="S48">
        <v>0.98998900979884297</v>
      </c>
      <c r="T48">
        <v>0.98991069198136605</v>
      </c>
      <c r="U48">
        <v>0.98960926706752805</v>
      </c>
      <c r="V48">
        <v>0.98950719719093905</v>
      </c>
      <c r="W48">
        <v>0.98975404150966895</v>
      </c>
      <c r="X48">
        <v>2.0102314791259099E-4</v>
      </c>
      <c r="Y48">
        <v>0.95133893159003202</v>
      </c>
      <c r="Z48">
        <v>0.95107451881433602</v>
      </c>
      <c r="AA48">
        <v>0.95123407824794604</v>
      </c>
      <c r="AB48">
        <v>0.95162613857052902</v>
      </c>
      <c r="AC48" s="4">
        <v>0.95131841680571105</v>
      </c>
      <c r="AD48">
        <v>2.0106762757914201E-4</v>
      </c>
      <c r="AE48">
        <v>9</v>
      </c>
      <c r="AF48">
        <v>0.96637854791797695</v>
      </c>
      <c r="AG48">
        <v>0.96649859739659705</v>
      </c>
      <c r="AH48">
        <v>0.96625241998474298</v>
      </c>
      <c r="AI48">
        <v>0.96608374286921295</v>
      </c>
      <c r="AJ48">
        <v>0.96630332704213195</v>
      </c>
      <c r="AK48">
        <v>1.5378347520517699E-4</v>
      </c>
    </row>
    <row r="49" spans="1:37" x14ac:dyDescent="0.25">
      <c r="A49">
        <v>109.201167345047</v>
      </c>
      <c r="B49">
        <v>4.5564727323641696</v>
      </c>
      <c r="C49">
        <v>66.899020850658403</v>
      </c>
      <c r="D49">
        <v>1.7943852850164901</v>
      </c>
      <c r="E49" s="5">
        <v>0.14496394588251299</v>
      </c>
      <c r="F49">
        <v>7</v>
      </c>
      <c r="G49">
        <v>85</v>
      </c>
      <c r="H49">
        <v>706</v>
      </c>
      <c r="I49">
        <v>603</v>
      </c>
      <c r="J49">
        <v>0.964840047148385</v>
      </c>
      <c r="K49" t="s">
        <v>54</v>
      </c>
      <c r="L49">
        <v>0.94095092943596903</v>
      </c>
      <c r="M49">
        <v>0.94221086447026403</v>
      </c>
      <c r="N49">
        <v>0.94355270441839201</v>
      </c>
      <c r="O49">
        <v>0.94431590458357895</v>
      </c>
      <c r="P49" s="4">
        <v>0.94275760072705095</v>
      </c>
      <c r="Q49">
        <v>1.286806364392E-3</v>
      </c>
      <c r="R49">
        <v>9</v>
      </c>
      <c r="S49">
        <v>0.98084924370725901</v>
      </c>
      <c r="T49">
        <v>0.98075772841513298</v>
      </c>
      <c r="U49">
        <v>0.98093379700765304</v>
      </c>
      <c r="V49">
        <v>0.98066387223331997</v>
      </c>
      <c r="W49">
        <v>0.98080116034084097</v>
      </c>
      <c r="X49">
        <v>1.0079540186240001E-4</v>
      </c>
      <c r="Y49">
        <v>0.95093775358552801</v>
      </c>
      <c r="Z49">
        <v>0.95124775477082701</v>
      </c>
      <c r="AA49">
        <v>0.95119760752026405</v>
      </c>
      <c r="AB49">
        <v>0.951835845254702</v>
      </c>
      <c r="AC49" s="4">
        <v>0.95130474028282996</v>
      </c>
      <c r="AD49">
        <v>3.2843435589824198E-4</v>
      </c>
      <c r="AE49">
        <v>10</v>
      </c>
      <c r="AF49">
        <v>0.96163431409198497</v>
      </c>
      <c r="AG49">
        <v>0.96148083311298904</v>
      </c>
      <c r="AH49">
        <v>0.96144588199895997</v>
      </c>
      <c r="AI49">
        <v>0.96099151751658596</v>
      </c>
      <c r="AJ49">
        <v>0.96138813668013001</v>
      </c>
      <c r="AK49">
        <v>2.3970671116456299E-4</v>
      </c>
    </row>
    <row r="50" spans="1:37" x14ac:dyDescent="0.25">
      <c r="A50">
        <v>91.6503626704216</v>
      </c>
      <c r="B50">
        <v>1.8591251015763099</v>
      </c>
      <c r="C50">
        <v>49.5114497542381</v>
      </c>
      <c r="D50">
        <v>1.5387478863770201</v>
      </c>
      <c r="E50" s="5">
        <v>7.5014286059138804E-2</v>
      </c>
      <c r="F50">
        <v>0</v>
      </c>
      <c r="G50">
        <v>77</v>
      </c>
      <c r="H50">
        <v>695</v>
      </c>
      <c r="I50">
        <v>197</v>
      </c>
      <c r="J50">
        <v>0.21162811600005901</v>
      </c>
      <c r="K50" t="s">
        <v>47</v>
      </c>
      <c r="L50">
        <v>0.94116268998923103</v>
      </c>
      <c r="M50">
        <v>0.94181989981527003</v>
      </c>
      <c r="N50">
        <v>0.94334323561528999</v>
      </c>
      <c r="O50">
        <v>0.94450264442588805</v>
      </c>
      <c r="P50" s="4">
        <v>0.94270711746142</v>
      </c>
      <c r="Q50">
        <v>1.3039339279952999E-3</v>
      </c>
      <c r="R50">
        <v>10</v>
      </c>
      <c r="S50">
        <v>0.99010397810085704</v>
      </c>
      <c r="T50">
        <v>0.98949436785540001</v>
      </c>
      <c r="U50">
        <v>0.98974948173918798</v>
      </c>
      <c r="V50">
        <v>0.98961832037180197</v>
      </c>
      <c r="W50">
        <v>0.989741537016812</v>
      </c>
      <c r="X50">
        <v>2.27871451688394E-4</v>
      </c>
      <c r="Y50">
        <v>0.95097422431320999</v>
      </c>
      <c r="Z50">
        <v>0.95132525506715104</v>
      </c>
      <c r="AA50">
        <v>0.95123407824794604</v>
      </c>
      <c r="AB50">
        <v>0.95176290379933803</v>
      </c>
      <c r="AC50" s="4">
        <v>0.95132411535691097</v>
      </c>
      <c r="AD50">
        <v>2.84194924127533E-4</v>
      </c>
      <c r="AE50">
        <v>8</v>
      </c>
      <c r="AF50">
        <v>0.96468569830806195</v>
      </c>
      <c r="AG50">
        <v>0.96468113946710099</v>
      </c>
      <c r="AH50">
        <v>0.96437417750911003</v>
      </c>
      <c r="AI50">
        <v>0.96440153055487099</v>
      </c>
      <c r="AJ50">
        <v>0.96453563645978602</v>
      </c>
      <c r="AK50">
        <v>1.4810728369350499E-4</v>
      </c>
    </row>
    <row r="51" spans="1:37" x14ac:dyDescent="0.25">
      <c r="A51">
        <v>121.367139160633</v>
      </c>
      <c r="B51">
        <v>4.7236911621966096</v>
      </c>
      <c r="C51">
        <v>92.733532667160006</v>
      </c>
      <c r="D51">
        <v>1.60714800706915</v>
      </c>
      <c r="E51" s="5">
        <v>6.10676162690965E-2</v>
      </c>
      <c r="F51">
        <v>12</v>
      </c>
      <c r="G51">
        <v>67</v>
      </c>
      <c r="H51">
        <v>756</v>
      </c>
      <c r="I51">
        <v>265</v>
      </c>
      <c r="J51">
        <v>9.1556441677803302E-2</v>
      </c>
      <c r="K51" t="s">
        <v>62</v>
      </c>
      <c r="L51">
        <v>0.94086352540206697</v>
      </c>
      <c r="M51">
        <v>0.94170950752973903</v>
      </c>
      <c r="N51">
        <v>0.94333731485470895</v>
      </c>
      <c r="O51">
        <v>0.94429714835012302</v>
      </c>
      <c r="P51" s="4">
        <v>0.94255187403415996</v>
      </c>
      <c r="Q51">
        <v>1.34378217652708E-3</v>
      </c>
      <c r="R51">
        <v>11</v>
      </c>
      <c r="S51">
        <v>0.99060995310404998</v>
      </c>
      <c r="T51">
        <v>0.99040314166539201</v>
      </c>
      <c r="U51">
        <v>0.99049771853034696</v>
      </c>
      <c r="V51">
        <v>0.99041687076040297</v>
      </c>
      <c r="W51">
        <v>0.99048192101504795</v>
      </c>
      <c r="X51" s="1">
        <v>8.22792483945042E-5</v>
      </c>
      <c r="Y51">
        <v>0.95099245967705104</v>
      </c>
      <c r="Z51">
        <v>0.951375402317714</v>
      </c>
      <c r="AA51">
        <v>0.95124319592986595</v>
      </c>
      <c r="AB51">
        <v>0.951594226683807</v>
      </c>
      <c r="AC51" s="4">
        <v>0.95130132115210997</v>
      </c>
      <c r="AD51">
        <v>2.1797684615148201E-4</v>
      </c>
      <c r="AE51">
        <v>11</v>
      </c>
      <c r="AF51">
        <v>0.96765654300050696</v>
      </c>
      <c r="AG51">
        <v>0.96748026781671004</v>
      </c>
      <c r="AH51">
        <v>0.96743771863441397</v>
      </c>
      <c r="AI51">
        <v>0.96724624731408204</v>
      </c>
      <c r="AJ51">
        <v>0.967455194191428</v>
      </c>
      <c r="AK51">
        <v>1.45888846598851E-4</v>
      </c>
    </row>
    <row r="52" spans="1:37" x14ac:dyDescent="0.25">
      <c r="A52">
        <v>123.359525799751</v>
      </c>
      <c r="B52">
        <v>5.8128368305768898</v>
      </c>
      <c r="C52">
        <v>55.624783992767298</v>
      </c>
      <c r="D52">
        <v>2.0141558573721099</v>
      </c>
      <c r="E52" s="5">
        <v>0.39919461816826601</v>
      </c>
      <c r="F52">
        <v>4</v>
      </c>
      <c r="G52">
        <v>29</v>
      </c>
      <c r="H52">
        <v>1131</v>
      </c>
      <c r="I52">
        <v>350</v>
      </c>
      <c r="J52">
        <v>9.2800808640737906E-2</v>
      </c>
      <c r="K52" t="s">
        <v>41</v>
      </c>
      <c r="L52">
        <v>0.93948840413236201</v>
      </c>
      <c r="M52">
        <v>0.94121132650289896</v>
      </c>
      <c r="N52">
        <v>0.94233341580477603</v>
      </c>
      <c r="O52">
        <v>0.94305826967169903</v>
      </c>
      <c r="P52" s="4">
        <v>0.94152285402793401</v>
      </c>
      <c r="Q52">
        <v>1.3463420228200099E-3</v>
      </c>
      <c r="R52">
        <v>12</v>
      </c>
      <c r="S52">
        <v>0.96714927832187902</v>
      </c>
      <c r="T52">
        <v>0.96687071380533696</v>
      </c>
      <c r="U52">
        <v>0.96668452316192299</v>
      </c>
      <c r="V52">
        <v>0.96684107279381704</v>
      </c>
      <c r="W52">
        <v>0.96688639702073897</v>
      </c>
      <c r="X52">
        <v>1.6745139754095501E-4</v>
      </c>
      <c r="Y52">
        <v>0.95070981153751399</v>
      </c>
      <c r="Z52">
        <v>0.95079642951575905</v>
      </c>
      <c r="AA52">
        <v>0.950755399947117</v>
      </c>
      <c r="AB52">
        <v>0.95152128522844304</v>
      </c>
      <c r="AC52" s="4">
        <v>0.95094573155720796</v>
      </c>
      <c r="AD52">
        <v>3.3370552345779702E-4</v>
      </c>
      <c r="AE52">
        <v>12</v>
      </c>
      <c r="AF52">
        <v>0.95813008500718699</v>
      </c>
      <c r="AG52">
        <v>0.95806626123374306</v>
      </c>
      <c r="AH52">
        <v>0.95773194622999003</v>
      </c>
      <c r="AI52">
        <v>0.95773346584364305</v>
      </c>
      <c r="AJ52">
        <v>0.957915439578641</v>
      </c>
      <c r="AK52">
        <v>1.8412229690601201E-4</v>
      </c>
    </row>
    <row r="53" spans="1:37" x14ac:dyDescent="0.25">
      <c r="A53">
        <v>92.187255978584204</v>
      </c>
      <c r="B53">
        <v>1.08361661266806</v>
      </c>
      <c r="C53">
        <v>43.3794175982475</v>
      </c>
      <c r="D53">
        <v>3.2069259511271202</v>
      </c>
      <c r="E53" s="5">
        <v>0.142773329686113</v>
      </c>
      <c r="F53">
        <v>18</v>
      </c>
      <c r="G53">
        <v>35</v>
      </c>
      <c r="H53">
        <v>851</v>
      </c>
      <c r="I53">
        <v>118</v>
      </c>
      <c r="J53">
        <v>0.57411760549201296</v>
      </c>
      <c r="K53" t="s">
        <v>48</v>
      </c>
      <c r="L53">
        <v>0.93974135369970702</v>
      </c>
      <c r="M53">
        <v>0.94070358807930499</v>
      </c>
      <c r="N53">
        <v>0.94182961110392505</v>
      </c>
      <c r="O53">
        <v>0.94320942046734702</v>
      </c>
      <c r="P53" s="4">
        <v>0.94137099333757102</v>
      </c>
      <c r="Q53">
        <v>1.29337733233279E-3</v>
      </c>
      <c r="R53">
        <v>13</v>
      </c>
      <c r="S53">
        <v>0.993985471978445</v>
      </c>
      <c r="T53">
        <v>0.99387899091773602</v>
      </c>
      <c r="U53">
        <v>0.99376043245995205</v>
      </c>
      <c r="V53">
        <v>0.99403934060464005</v>
      </c>
      <c r="W53">
        <v>0.99391605899019297</v>
      </c>
      <c r="X53">
        <v>1.06782697930423E-4</v>
      </c>
      <c r="Y53">
        <v>0.95042260455701699</v>
      </c>
      <c r="Z53">
        <v>0.95085113560728296</v>
      </c>
      <c r="AA53">
        <v>0.95043628107989797</v>
      </c>
      <c r="AB53">
        <v>0.95138907884059498</v>
      </c>
      <c r="AC53" s="4">
        <v>0.950774775021198</v>
      </c>
      <c r="AD53">
        <v>3.9427221109644001E-4</v>
      </c>
      <c r="AE53">
        <v>13</v>
      </c>
      <c r="AF53">
        <v>0.97120028204029396</v>
      </c>
      <c r="AG53">
        <v>0.97099057535612099</v>
      </c>
      <c r="AH53">
        <v>0.97078390789925495</v>
      </c>
      <c r="AI53">
        <v>0.97058939735161698</v>
      </c>
      <c r="AJ53">
        <v>0.97089104066182197</v>
      </c>
      <c r="AK53">
        <v>2.28037004088652E-4</v>
      </c>
    </row>
    <row r="54" spans="1:37" x14ac:dyDescent="0.25">
      <c r="A54">
        <v>54.931632936000803</v>
      </c>
      <c r="B54">
        <v>1.4234287751251899</v>
      </c>
      <c r="C54">
        <v>17.440388917922899</v>
      </c>
      <c r="D54">
        <v>1.7479904440243399</v>
      </c>
      <c r="E54" s="5">
        <v>0.269430937931951</v>
      </c>
      <c r="F54">
        <v>16</v>
      </c>
      <c r="G54">
        <v>89</v>
      </c>
      <c r="H54">
        <v>520</v>
      </c>
      <c r="I54">
        <v>52</v>
      </c>
      <c r="J54">
        <v>0.50981027816393198</v>
      </c>
      <c r="K54" t="s">
        <v>61</v>
      </c>
      <c r="L54">
        <v>0.93884881318157098</v>
      </c>
      <c r="M54">
        <v>0.94014765988398696</v>
      </c>
      <c r="N54">
        <v>0.94169879409023705</v>
      </c>
      <c r="O54">
        <v>0.94247489348248803</v>
      </c>
      <c r="P54" s="4">
        <v>0.94079254015957103</v>
      </c>
      <c r="Q54">
        <v>1.40049580727857E-3</v>
      </c>
      <c r="R54">
        <v>14</v>
      </c>
      <c r="S54">
        <v>0.98147243880615997</v>
      </c>
      <c r="T54">
        <v>0.98168503571968202</v>
      </c>
      <c r="U54">
        <v>0.98109931818340401</v>
      </c>
      <c r="V54">
        <v>0.98139468744886005</v>
      </c>
      <c r="W54">
        <v>0.98141287003952704</v>
      </c>
      <c r="X54">
        <v>2.09921395106793E-4</v>
      </c>
      <c r="Y54">
        <v>0.950294957010129</v>
      </c>
      <c r="Z54">
        <v>0.95072804690135504</v>
      </c>
      <c r="AA54">
        <v>0.95042716339797695</v>
      </c>
      <c r="AB54">
        <v>0.95144378493211801</v>
      </c>
      <c r="AC54" s="4">
        <v>0.95072348806039497</v>
      </c>
      <c r="AD54">
        <v>4.4449283825621401E-4</v>
      </c>
      <c r="AE54">
        <v>15</v>
      </c>
      <c r="AF54">
        <v>0.960458133124234</v>
      </c>
      <c r="AG54">
        <v>0.960079749324531</v>
      </c>
      <c r="AH54">
        <v>0.96049460385191598</v>
      </c>
      <c r="AI54">
        <v>0.95996121945956403</v>
      </c>
      <c r="AJ54">
        <v>0.96024842644006103</v>
      </c>
      <c r="AK54">
        <v>2.32120674673808E-4</v>
      </c>
    </row>
    <row r="55" spans="1:37" x14ac:dyDescent="0.25">
      <c r="A55">
        <v>22.297061622142699</v>
      </c>
      <c r="B55">
        <v>0.42636803736634699</v>
      </c>
      <c r="C55">
        <v>6.3972672820091203</v>
      </c>
      <c r="D55">
        <v>7.2417322968245101E-2</v>
      </c>
      <c r="E55" s="5">
        <v>0.40165723634744299</v>
      </c>
      <c r="F55">
        <v>11</v>
      </c>
      <c r="G55">
        <v>61</v>
      </c>
      <c r="H55">
        <v>115</v>
      </c>
      <c r="I55">
        <v>95</v>
      </c>
      <c r="J55">
        <v>0.74816565437983895</v>
      </c>
      <c r="K55" t="s">
        <v>45</v>
      </c>
      <c r="L55">
        <v>0.93841392854022798</v>
      </c>
      <c r="M55">
        <v>0.94001947894432403</v>
      </c>
      <c r="N55">
        <v>0.94017217116765595</v>
      </c>
      <c r="O55">
        <v>0.94216474570069098</v>
      </c>
      <c r="P55" s="4">
        <v>0.94019258108822501</v>
      </c>
      <c r="Q55">
        <v>1.33073467136017E-3</v>
      </c>
      <c r="R55">
        <v>15</v>
      </c>
      <c r="S55">
        <v>0.96958181387769204</v>
      </c>
      <c r="T55">
        <v>0.97044827264441003</v>
      </c>
      <c r="U55">
        <v>0.969402782987133</v>
      </c>
      <c r="V55">
        <v>0.97046517251299302</v>
      </c>
      <c r="W55">
        <v>0.96997451050555705</v>
      </c>
      <c r="X55">
        <v>4.8638533248138502E-4</v>
      </c>
      <c r="Y55">
        <v>0.94988466132370497</v>
      </c>
      <c r="Z55">
        <v>0.95013995641747995</v>
      </c>
      <c r="AA55">
        <v>0.949743337253936</v>
      </c>
      <c r="AB55">
        <v>0.95090584169880599</v>
      </c>
      <c r="AC55" s="4">
        <v>0.95016844917348198</v>
      </c>
      <c r="AD55">
        <v>4.4883606733686399E-4</v>
      </c>
      <c r="AE55">
        <v>19</v>
      </c>
      <c r="AF55">
        <v>0.95714537535976796</v>
      </c>
      <c r="AG55">
        <v>0.95686728606119098</v>
      </c>
      <c r="AH55">
        <v>0.95695998249405001</v>
      </c>
      <c r="AI55">
        <v>0.956589196762615</v>
      </c>
      <c r="AJ55">
        <v>0.95689046016940604</v>
      </c>
      <c r="AK55">
        <v>2.0069366424001301E-4</v>
      </c>
    </row>
    <row r="56" spans="1:37" x14ac:dyDescent="0.25">
      <c r="A56">
        <v>200.31224232912001</v>
      </c>
      <c r="B56">
        <v>8.5506634897702494</v>
      </c>
      <c r="C56">
        <v>181.20201039314199</v>
      </c>
      <c r="D56">
        <v>2.4318932442102401</v>
      </c>
      <c r="E56" s="5">
        <v>7.9638173625379199E-2</v>
      </c>
      <c r="F56">
        <v>15</v>
      </c>
      <c r="G56">
        <v>50</v>
      </c>
      <c r="H56">
        <v>971</v>
      </c>
      <c r="I56">
        <v>600</v>
      </c>
      <c r="J56">
        <v>0.347765859745506</v>
      </c>
      <c r="K56" t="s">
        <v>52</v>
      </c>
      <c r="L56">
        <v>0.93810941385288904</v>
      </c>
      <c r="M56">
        <v>0.939621922038961</v>
      </c>
      <c r="N56">
        <v>0.94083429367228999</v>
      </c>
      <c r="O56">
        <v>0.94155823339561795</v>
      </c>
      <c r="P56" s="4">
        <v>0.94003096573994005</v>
      </c>
      <c r="Q56">
        <v>1.3074364863074901E-3</v>
      </c>
      <c r="R56">
        <v>16</v>
      </c>
      <c r="S56">
        <v>0.99997752619304103</v>
      </c>
      <c r="T56">
        <v>0.99997247511154796</v>
      </c>
      <c r="U56">
        <v>0.99997251601709203</v>
      </c>
      <c r="V56">
        <v>0.99997173296309505</v>
      </c>
      <c r="W56">
        <v>0.99997356257119396</v>
      </c>
      <c r="X56" s="1">
        <v>2.3095241887401998E-6</v>
      </c>
      <c r="Y56">
        <v>0.950536575581024</v>
      </c>
      <c r="Z56">
        <v>0.95079187067479898</v>
      </c>
      <c r="AA56">
        <v>0.95021745671380498</v>
      </c>
      <c r="AB56">
        <v>0.95149393218268097</v>
      </c>
      <c r="AC56" s="4">
        <v>0.95075995878807695</v>
      </c>
      <c r="AD56">
        <v>4.70091445966749E-4</v>
      </c>
      <c r="AE56">
        <v>14</v>
      </c>
      <c r="AF56">
        <v>0.99718567551385695</v>
      </c>
      <c r="AG56">
        <v>0.99716440092270897</v>
      </c>
      <c r="AH56">
        <v>0.99715832246809499</v>
      </c>
      <c r="AI56">
        <v>0.99707930255811705</v>
      </c>
      <c r="AJ56">
        <v>0.99714692536569405</v>
      </c>
      <c r="AK56" s="1">
        <v>4.0341378023536999E-5</v>
      </c>
    </row>
    <row r="57" spans="1:37" x14ac:dyDescent="0.25">
      <c r="A57">
        <v>127.658441364765</v>
      </c>
      <c r="B57">
        <v>4.0929018143147902</v>
      </c>
      <c r="C57">
        <v>69.145844697952199</v>
      </c>
      <c r="D57">
        <v>1.5073056987358699</v>
      </c>
      <c r="E57" s="5">
        <v>0.15022199603220199</v>
      </c>
      <c r="F57">
        <v>18</v>
      </c>
      <c r="G57">
        <v>27</v>
      </c>
      <c r="H57">
        <v>1146</v>
      </c>
      <c r="I57">
        <v>157</v>
      </c>
      <c r="J57">
        <v>0.28777533858634802</v>
      </c>
      <c r="K57" t="s">
        <v>46</v>
      </c>
      <c r="L57">
        <v>0.93798979080696299</v>
      </c>
      <c r="M57">
        <v>0.93924941530370998</v>
      </c>
      <c r="N57">
        <v>0.94031813493622596</v>
      </c>
      <c r="O57">
        <v>0.94164155336389399</v>
      </c>
      <c r="P57" s="4">
        <v>0.93979972360269803</v>
      </c>
      <c r="Q57">
        <v>1.3453422546856201E-3</v>
      </c>
      <c r="R57">
        <v>17</v>
      </c>
      <c r="S57">
        <v>0.99920552975340104</v>
      </c>
      <c r="T57">
        <v>0.99904931454176504</v>
      </c>
      <c r="U57">
        <v>0.99903323593292503</v>
      </c>
      <c r="V57">
        <v>0.99910493780587994</v>
      </c>
      <c r="W57">
        <v>0.99909825450849299</v>
      </c>
      <c r="X57" s="1">
        <v>6.74076778754809E-5</v>
      </c>
      <c r="Y57">
        <v>0.95036333962453301</v>
      </c>
      <c r="Z57">
        <v>0.95055481094486505</v>
      </c>
      <c r="AA57">
        <v>0.95043172223893801</v>
      </c>
      <c r="AB57">
        <v>0.95140275536347596</v>
      </c>
      <c r="AC57" s="4">
        <v>0.95068815704295295</v>
      </c>
      <c r="AD57">
        <v>4.1823949645768599E-4</v>
      </c>
      <c r="AE57">
        <v>16</v>
      </c>
      <c r="AF57">
        <v>0.98918642924222899</v>
      </c>
      <c r="AG57">
        <v>0.98841446550628898</v>
      </c>
      <c r="AH57">
        <v>0.98838711246052802</v>
      </c>
      <c r="AI57">
        <v>0.98834000443727099</v>
      </c>
      <c r="AJ57">
        <v>0.98858200291157905</v>
      </c>
      <c r="AK57">
        <v>3.4998054261361101E-4</v>
      </c>
    </row>
    <row r="58" spans="1:37" x14ac:dyDescent="0.25">
      <c r="A58">
        <v>159.41846871376001</v>
      </c>
      <c r="B58">
        <v>1.8735633116795101</v>
      </c>
      <c r="C58">
        <v>103.112376570701</v>
      </c>
      <c r="D58">
        <v>1.6456866013075</v>
      </c>
      <c r="E58" s="5">
        <v>0.15488000136976701</v>
      </c>
      <c r="F58">
        <v>-4</v>
      </c>
      <c r="G58">
        <v>22</v>
      </c>
      <c r="H58">
        <v>1172</v>
      </c>
      <c r="I58">
        <v>319</v>
      </c>
      <c r="J58">
        <v>0.427812632592322</v>
      </c>
      <c r="K58" t="s">
        <v>64</v>
      </c>
      <c r="L58">
        <v>0.93710483102723596</v>
      </c>
      <c r="M58">
        <v>0.93835854217732795</v>
      </c>
      <c r="N58">
        <v>0.93949851577297205</v>
      </c>
      <c r="O58">
        <v>0.94069051085592703</v>
      </c>
      <c r="P58" s="4">
        <v>0.93891309995836603</v>
      </c>
      <c r="Q58">
        <v>1.3303450712652499E-3</v>
      </c>
      <c r="R58">
        <v>18</v>
      </c>
      <c r="S58">
        <v>0.99999998133596302</v>
      </c>
      <c r="T58">
        <v>0.99999999160942099</v>
      </c>
      <c r="U58">
        <v>0.99999998338359297</v>
      </c>
      <c r="V58">
        <v>0.99999995278624199</v>
      </c>
      <c r="W58">
        <v>0.99999997727880496</v>
      </c>
      <c r="X58" s="1">
        <v>1.4654190309683901E-8</v>
      </c>
      <c r="Y58">
        <v>0.95005333843923501</v>
      </c>
      <c r="Z58">
        <v>0.95060039935446805</v>
      </c>
      <c r="AA58">
        <v>0.95016275062228095</v>
      </c>
      <c r="AB58">
        <v>0.95122496056602501</v>
      </c>
      <c r="AC58" s="4">
        <v>0.95051036224550201</v>
      </c>
      <c r="AD58">
        <v>4.6055999630302498E-4</v>
      </c>
      <c r="AE58">
        <v>17</v>
      </c>
      <c r="AF58">
        <v>0.99987539168041895</v>
      </c>
      <c r="AG58">
        <v>0.99989058781695295</v>
      </c>
      <c r="AH58">
        <v>0.99990730356714097</v>
      </c>
      <c r="AI58">
        <v>0.99985715631657801</v>
      </c>
      <c r="AJ58">
        <v>0.999882609845272</v>
      </c>
      <c r="AK58" s="1">
        <v>1.8529786552395601E-5</v>
      </c>
    </row>
    <row r="59" spans="1:37" x14ac:dyDescent="0.25">
      <c r="A59">
        <v>135.81227248907001</v>
      </c>
      <c r="B59">
        <v>0.51777816920608899</v>
      </c>
      <c r="C59">
        <v>99.301814258098602</v>
      </c>
      <c r="D59">
        <v>1.1604063121426</v>
      </c>
      <c r="E59" s="5">
        <v>0.21851100235128701</v>
      </c>
      <c r="F59">
        <v>7</v>
      </c>
      <c r="G59">
        <v>92</v>
      </c>
      <c r="H59">
        <v>1005</v>
      </c>
      <c r="I59">
        <v>676</v>
      </c>
      <c r="J59">
        <v>0.14675589081711299</v>
      </c>
      <c r="K59" t="s">
        <v>37</v>
      </c>
      <c r="L59">
        <v>0.93575834826738802</v>
      </c>
      <c r="M59">
        <v>0.93766301369126204</v>
      </c>
      <c r="N59">
        <v>0.93900491506905504</v>
      </c>
      <c r="O59">
        <v>0.93942208187186504</v>
      </c>
      <c r="P59" s="4">
        <v>0.93796208972489203</v>
      </c>
      <c r="Q59">
        <v>1.4287218635082601E-3</v>
      </c>
      <c r="R59">
        <v>19</v>
      </c>
      <c r="S59">
        <v>0.99274633611285801</v>
      </c>
      <c r="T59">
        <v>0.99229160261104798</v>
      </c>
      <c r="U59">
        <v>0.99272213276396803</v>
      </c>
      <c r="V59">
        <v>0.99276991798216896</v>
      </c>
      <c r="W59">
        <v>0.99263249736751102</v>
      </c>
      <c r="X59">
        <v>1.9753950526239401E-4</v>
      </c>
      <c r="Y59">
        <v>0.94990745552850597</v>
      </c>
      <c r="Z59">
        <v>0.950249368600527</v>
      </c>
      <c r="AA59">
        <v>0.950007750029632</v>
      </c>
      <c r="AB59">
        <v>0.95063687008215003</v>
      </c>
      <c r="AC59" s="4">
        <v>0.950200361060204</v>
      </c>
      <c r="AD59">
        <v>2.8099578504221399E-4</v>
      </c>
      <c r="AE59">
        <v>18</v>
      </c>
      <c r="AF59">
        <v>0.97271381723910499</v>
      </c>
      <c r="AG59">
        <v>0.97207861873197299</v>
      </c>
      <c r="AH59">
        <v>0.972532983214347</v>
      </c>
      <c r="AI59">
        <v>0.97255273819184196</v>
      </c>
      <c r="AJ59">
        <v>0.97246953934431701</v>
      </c>
      <c r="AK59">
        <v>2.3634603228690201E-4</v>
      </c>
    </row>
    <row r="60" spans="1:37" x14ac:dyDescent="0.25">
      <c r="A60">
        <v>51.462994337081902</v>
      </c>
      <c r="B60">
        <v>1.3233713241309799</v>
      </c>
      <c r="C60">
        <v>21.628653287887499</v>
      </c>
      <c r="D60">
        <v>1.44234588390733</v>
      </c>
      <c r="E60" s="5">
        <v>0.26907627447094401</v>
      </c>
      <c r="F60">
        <v>-5</v>
      </c>
      <c r="G60">
        <v>80</v>
      </c>
      <c r="H60">
        <v>309</v>
      </c>
      <c r="I60">
        <v>295</v>
      </c>
      <c r="J60">
        <v>0.82960335939418295</v>
      </c>
      <c r="K60" t="s">
        <v>42</v>
      </c>
      <c r="L60">
        <v>0.93636171499199095</v>
      </c>
      <c r="M60">
        <v>0.93734491796410802</v>
      </c>
      <c r="N60">
        <v>0.93834073689482</v>
      </c>
      <c r="O60">
        <v>0.93918845192250799</v>
      </c>
      <c r="P60" s="4">
        <v>0.93780895544335696</v>
      </c>
      <c r="Q60">
        <v>1.0601459515473101E-3</v>
      </c>
      <c r="R60">
        <v>20</v>
      </c>
      <c r="S60">
        <v>0.99836926752728095</v>
      </c>
      <c r="T60">
        <v>0.99834670463661601</v>
      </c>
      <c r="U60">
        <v>0.99858549381929396</v>
      </c>
      <c r="V60">
        <v>0.998104867989419</v>
      </c>
      <c r="W60">
        <v>0.99835158349315201</v>
      </c>
      <c r="X60">
        <v>1.702344770915E-4</v>
      </c>
      <c r="Y60">
        <v>0.94948804216016103</v>
      </c>
      <c r="Z60">
        <v>0.94988922016466504</v>
      </c>
      <c r="AA60">
        <v>0.94897289313165001</v>
      </c>
      <c r="AB60">
        <v>0.95023569207764602</v>
      </c>
      <c r="AC60" s="4">
        <v>0.94964646188352997</v>
      </c>
      <c r="AD60">
        <v>4.70349730779937E-4</v>
      </c>
      <c r="AE60">
        <v>21</v>
      </c>
      <c r="AF60">
        <v>0.98306846467354103</v>
      </c>
      <c r="AG60">
        <v>0.98319611222042902</v>
      </c>
      <c r="AH60">
        <v>0.98362768249800103</v>
      </c>
      <c r="AI60">
        <v>0.982174931845327</v>
      </c>
      <c r="AJ60">
        <v>0.98301679780932405</v>
      </c>
      <c r="AK60">
        <v>5.2837995966074295E-4</v>
      </c>
    </row>
    <row r="61" spans="1:37" x14ac:dyDescent="0.25">
      <c r="A61">
        <v>210.08584284782401</v>
      </c>
      <c r="B61">
        <v>2.50850800481631</v>
      </c>
      <c r="C61">
        <v>246.77562534809101</v>
      </c>
      <c r="D61">
        <v>1.4600312491466401</v>
      </c>
      <c r="E61" s="5">
        <v>0.12285466930392699</v>
      </c>
      <c r="F61">
        <v>13</v>
      </c>
      <c r="G61">
        <v>99</v>
      </c>
      <c r="H61">
        <v>932</v>
      </c>
      <c r="I61">
        <v>651</v>
      </c>
      <c r="J61">
        <v>0.12976960891466</v>
      </c>
      <c r="K61" t="s">
        <v>66</v>
      </c>
      <c r="L61">
        <v>0.93515779152630796</v>
      </c>
      <c r="M61">
        <v>0.93670029624148798</v>
      </c>
      <c r="N61">
        <v>0.93811969008263696</v>
      </c>
      <c r="O61">
        <v>0.93907039177125096</v>
      </c>
      <c r="P61" s="4">
        <v>0.93726204240542099</v>
      </c>
      <c r="Q61">
        <v>1.47894535751586E-3</v>
      </c>
      <c r="R61">
        <v>21</v>
      </c>
      <c r="S61">
        <v>0.99999973865641101</v>
      </c>
      <c r="T61">
        <v>0.99999957881176205</v>
      </c>
      <c r="U61">
        <v>0.99999979443669795</v>
      </c>
      <c r="V61">
        <v>0.99999980184814097</v>
      </c>
      <c r="W61">
        <v>0.99999972843825302</v>
      </c>
      <c r="X61" s="1">
        <v>8.9773748859013904E-8</v>
      </c>
      <c r="Y61">
        <v>0.94970686652625402</v>
      </c>
      <c r="Z61">
        <v>0.949984955824831</v>
      </c>
      <c r="AA61">
        <v>0.94967951348049195</v>
      </c>
      <c r="AB61">
        <v>0.950536575581024</v>
      </c>
      <c r="AC61" s="4">
        <v>0.94997697785315005</v>
      </c>
      <c r="AD61">
        <v>3.44477302224678E-4</v>
      </c>
      <c r="AE61">
        <v>20</v>
      </c>
      <c r="AF61">
        <v>0.99969911649662102</v>
      </c>
      <c r="AG61">
        <v>0.99970823417854204</v>
      </c>
      <c r="AH61">
        <v>0.99976142065641205</v>
      </c>
      <c r="AI61">
        <v>0.99978269524756003</v>
      </c>
      <c r="AJ61">
        <v>0.99973786664478403</v>
      </c>
      <c r="AK61" s="1">
        <v>3.51569770059719E-5</v>
      </c>
    </row>
    <row r="62" spans="1:37" x14ac:dyDescent="0.25">
      <c r="A62">
        <v>84.345384657382894</v>
      </c>
      <c r="B62">
        <v>1.8523770702051801</v>
      </c>
      <c r="C62">
        <v>47.231450676918001</v>
      </c>
      <c r="D62">
        <v>4.0032688294927503</v>
      </c>
      <c r="E62" s="5">
        <v>0.27940836700167798</v>
      </c>
      <c r="F62">
        <v>0</v>
      </c>
      <c r="G62">
        <v>38</v>
      </c>
      <c r="H62">
        <v>568</v>
      </c>
      <c r="I62">
        <v>283</v>
      </c>
      <c r="J62">
        <v>0.87811743639094497</v>
      </c>
      <c r="K62" t="s">
        <v>39</v>
      </c>
      <c r="L62">
        <v>0.93445812755282498</v>
      </c>
      <c r="M62">
        <v>0.93626804237850803</v>
      </c>
      <c r="N62">
        <v>0.937308435097848</v>
      </c>
      <c r="O62">
        <v>0.93841862883633298</v>
      </c>
      <c r="P62" s="4">
        <v>0.93661330846637902</v>
      </c>
      <c r="Q62">
        <v>1.45828633278317E-3</v>
      </c>
      <c r="R62">
        <v>22</v>
      </c>
      <c r="S62">
        <v>0.999990207617662</v>
      </c>
      <c r="T62">
        <v>0.99999212623593703</v>
      </c>
      <c r="U62">
        <v>0.99998906433360502</v>
      </c>
      <c r="V62">
        <v>0.99998895271027399</v>
      </c>
      <c r="W62">
        <v>0.99999008772436904</v>
      </c>
      <c r="X62" s="1">
        <v>1.27529305109388E-6</v>
      </c>
      <c r="Y62">
        <v>0.94907774647373599</v>
      </c>
      <c r="Z62">
        <v>0.94951083636496203</v>
      </c>
      <c r="AA62">
        <v>0.94882701022092097</v>
      </c>
      <c r="AB62">
        <v>0.94995760277906904</v>
      </c>
      <c r="AC62" s="4">
        <v>0.94934329895967196</v>
      </c>
      <c r="AD62">
        <v>4.3084514307492302E-4</v>
      </c>
      <c r="AE62">
        <v>23</v>
      </c>
      <c r="AF62">
        <v>0.99849558248310899</v>
      </c>
      <c r="AG62">
        <v>0.99853965127905797</v>
      </c>
      <c r="AH62">
        <v>0.99851533746060395</v>
      </c>
      <c r="AI62">
        <v>0.99839832720929</v>
      </c>
      <c r="AJ62">
        <v>0.99848722460801498</v>
      </c>
      <c r="AK62" s="1">
        <v>5.3645805738992398E-5</v>
      </c>
    </row>
    <row r="63" spans="1:37" x14ac:dyDescent="0.25">
      <c r="A63">
        <v>95.6900963187217</v>
      </c>
      <c r="B63">
        <v>3.5833468129902402</v>
      </c>
      <c r="C63">
        <v>68.766919851303101</v>
      </c>
      <c r="D63">
        <v>1.7732592473664399</v>
      </c>
      <c r="E63" s="5">
        <v>0.29503333020804701</v>
      </c>
      <c r="F63">
        <v>9</v>
      </c>
      <c r="G63">
        <v>66</v>
      </c>
      <c r="H63">
        <v>484</v>
      </c>
      <c r="I63">
        <v>444</v>
      </c>
      <c r="J63">
        <v>0.81299497038597301</v>
      </c>
      <c r="K63" t="s">
        <v>63</v>
      </c>
      <c r="L63">
        <v>0.93400928958671403</v>
      </c>
      <c r="M63">
        <v>0.93557025942373495</v>
      </c>
      <c r="N63">
        <v>0.93653125366548995</v>
      </c>
      <c r="O63">
        <v>0.93751060248211404</v>
      </c>
      <c r="P63" s="4">
        <v>0.93590535128951302</v>
      </c>
      <c r="Q63">
        <v>1.2918902541366501E-3</v>
      </c>
      <c r="R63">
        <v>23</v>
      </c>
      <c r="S63">
        <v>0.99855567722011696</v>
      </c>
      <c r="T63">
        <v>0.99857052104875599</v>
      </c>
      <c r="U63">
        <v>0.99862280474713505</v>
      </c>
      <c r="V63">
        <v>0.99862878116156495</v>
      </c>
      <c r="W63">
        <v>0.99859444604439296</v>
      </c>
      <c r="X63" s="1">
        <v>3.1853349291827099E-5</v>
      </c>
      <c r="Y63">
        <v>0.94907774647373599</v>
      </c>
      <c r="Z63">
        <v>0.94931024736270997</v>
      </c>
      <c r="AA63">
        <v>0.94939230649999495</v>
      </c>
      <c r="AB63">
        <v>0.94994848509714802</v>
      </c>
      <c r="AC63" s="4">
        <v>0.94943219635839704</v>
      </c>
      <c r="AD63">
        <v>3.1962929342055103E-4</v>
      </c>
      <c r="AE63">
        <v>22</v>
      </c>
      <c r="AF63">
        <v>0.98586607340949595</v>
      </c>
      <c r="AG63">
        <v>0.98587823031872301</v>
      </c>
      <c r="AH63">
        <v>0.98617151575383399</v>
      </c>
      <c r="AI63">
        <v>0.98604690743425305</v>
      </c>
      <c r="AJ63">
        <v>0.985990681729077</v>
      </c>
      <c r="AK63">
        <v>1.26525518603824E-4</v>
      </c>
    </row>
    <row r="64" spans="1:37" x14ac:dyDescent="0.25">
      <c r="A64">
        <v>45.290019392967203</v>
      </c>
      <c r="B64">
        <v>1.0175595034245699</v>
      </c>
      <c r="C64">
        <v>13.8544126749038</v>
      </c>
      <c r="D64">
        <v>0.85665196504660801</v>
      </c>
      <c r="E64" s="5">
        <v>0.40620179289800901</v>
      </c>
      <c r="F64">
        <v>16</v>
      </c>
      <c r="G64">
        <v>95</v>
      </c>
      <c r="H64">
        <v>363</v>
      </c>
      <c r="I64">
        <v>108</v>
      </c>
      <c r="J64">
        <v>0.137474704146237</v>
      </c>
      <c r="K64" t="s">
        <v>51</v>
      </c>
      <c r="L64">
        <v>0.93377279893307896</v>
      </c>
      <c r="M64">
        <v>0.93510398856598198</v>
      </c>
      <c r="N64">
        <v>0.93591321531269001</v>
      </c>
      <c r="O64">
        <v>0.93733114105012005</v>
      </c>
      <c r="P64" s="4">
        <v>0.93553028596546794</v>
      </c>
      <c r="Q64">
        <v>1.2903685580781699E-3</v>
      </c>
      <c r="R64">
        <v>24</v>
      </c>
      <c r="S64">
        <v>0.99267846966179196</v>
      </c>
      <c r="T64">
        <v>0.99272964337953495</v>
      </c>
      <c r="U64">
        <v>0.99264671434460805</v>
      </c>
      <c r="V64">
        <v>0.99302387319549701</v>
      </c>
      <c r="W64">
        <v>0.99276967514535797</v>
      </c>
      <c r="X64">
        <v>1.4971388523042601E-4</v>
      </c>
      <c r="Y64">
        <v>0.94799274232519104</v>
      </c>
      <c r="Z64">
        <v>0.94864921542347003</v>
      </c>
      <c r="AA64">
        <v>0.94843039105737703</v>
      </c>
      <c r="AB64">
        <v>0.94904583458701397</v>
      </c>
      <c r="AC64" s="4">
        <v>0.94852954584826299</v>
      </c>
      <c r="AD64">
        <v>3.8041574754796298E-4</v>
      </c>
      <c r="AE64">
        <v>24</v>
      </c>
      <c r="AF64">
        <v>0.97206646182274603</v>
      </c>
      <c r="AG64">
        <v>0.97214852096003102</v>
      </c>
      <c r="AH64">
        <v>0.97140391026985295</v>
      </c>
      <c r="AI64">
        <v>0.97225793314307696</v>
      </c>
      <c r="AJ64">
        <v>0.97196920654892704</v>
      </c>
      <c r="AK64">
        <v>3.3336735578791198E-4</v>
      </c>
    </row>
    <row r="65" spans="1:37" x14ac:dyDescent="0.25">
      <c r="A65">
        <v>64.795849382877293</v>
      </c>
      <c r="B65">
        <v>1.05279946784848</v>
      </c>
      <c r="C65">
        <v>41.498930096626196</v>
      </c>
      <c r="D65">
        <v>3.4351709535535799</v>
      </c>
      <c r="E65" s="5">
        <v>0.385406051568077</v>
      </c>
      <c r="F65">
        <v>8</v>
      </c>
      <c r="G65">
        <v>30</v>
      </c>
      <c r="H65">
        <v>379</v>
      </c>
      <c r="I65">
        <v>183</v>
      </c>
      <c r="J65">
        <v>0.34889834197784197</v>
      </c>
      <c r="K65" t="s">
        <v>53</v>
      </c>
      <c r="L65">
        <v>0.93335551929235305</v>
      </c>
      <c r="M65">
        <v>0.93528691466993796</v>
      </c>
      <c r="N65">
        <v>0.93572381664030002</v>
      </c>
      <c r="O65">
        <v>0.93607730944998302</v>
      </c>
      <c r="P65" s="4">
        <v>0.93511089001314296</v>
      </c>
      <c r="Q65">
        <v>1.0514224442851399E-3</v>
      </c>
      <c r="R65">
        <v>25</v>
      </c>
      <c r="S65">
        <v>0.99595216394086095</v>
      </c>
      <c r="T65">
        <v>0.99582259859678901</v>
      </c>
      <c r="U65">
        <v>0.995703398748082</v>
      </c>
      <c r="V65">
        <v>0.995824877267798</v>
      </c>
      <c r="W65">
        <v>0.99582575963838305</v>
      </c>
      <c r="X65" s="1">
        <v>8.7978699015726396E-5</v>
      </c>
      <c r="Y65">
        <v>0.94811127219015801</v>
      </c>
      <c r="Z65">
        <v>0.94822524321416501</v>
      </c>
      <c r="AA65">
        <v>0.94798362464327002</v>
      </c>
      <c r="AB65">
        <v>0.94927833547598806</v>
      </c>
      <c r="AC65" s="4">
        <v>0.94839961888089497</v>
      </c>
      <c r="AD65">
        <v>5.1447661449180004E-4</v>
      </c>
      <c r="AE65">
        <v>25</v>
      </c>
      <c r="AF65">
        <v>0.97926639131267201</v>
      </c>
      <c r="AG65">
        <v>0.97923447942594999</v>
      </c>
      <c r="AH65">
        <v>0.97909467496983504</v>
      </c>
      <c r="AI65">
        <v>0.97899286085505599</v>
      </c>
      <c r="AJ65">
        <v>0.97914710164087804</v>
      </c>
      <c r="AK65">
        <v>1.10004180566699E-4</v>
      </c>
    </row>
    <row r="66" spans="1:37" x14ac:dyDescent="0.25">
      <c r="A66">
        <v>127.711296856403</v>
      </c>
      <c r="B66">
        <v>4.6819419257759503</v>
      </c>
      <c r="C66">
        <v>76.046504080295506</v>
      </c>
      <c r="D66">
        <v>2.2189720075564301</v>
      </c>
      <c r="E66" s="5">
        <v>0.42584629450327499</v>
      </c>
      <c r="F66">
        <v>16</v>
      </c>
      <c r="G66">
        <v>45</v>
      </c>
      <c r="H66">
        <v>1010</v>
      </c>
      <c r="I66">
        <v>172</v>
      </c>
      <c r="J66">
        <v>0.69681816148989995</v>
      </c>
      <c r="K66" t="s">
        <v>59</v>
      </c>
      <c r="L66">
        <v>0.93058743217663198</v>
      </c>
      <c r="M66">
        <v>0.92414229695983996</v>
      </c>
      <c r="N66">
        <v>0.93286532401605804</v>
      </c>
      <c r="O66">
        <v>0.93419993775239696</v>
      </c>
      <c r="P66" s="4">
        <v>0.93044874772623198</v>
      </c>
      <c r="Q66">
        <v>3.8633477135335101E-3</v>
      </c>
      <c r="R66">
        <v>26</v>
      </c>
      <c r="S66">
        <v>0.999972501001133</v>
      </c>
      <c r="T66">
        <v>0.99720218279930495</v>
      </c>
      <c r="U66">
        <v>0.99999999726982503</v>
      </c>
      <c r="V66">
        <v>0.99998626286764103</v>
      </c>
      <c r="W66">
        <v>0.99929023598447597</v>
      </c>
      <c r="X66">
        <v>1.2055772643555099E-3</v>
      </c>
      <c r="Y66">
        <v>0.94722229820290405</v>
      </c>
      <c r="Z66">
        <v>0.94483346553972103</v>
      </c>
      <c r="AA66">
        <v>0.94739553415939504</v>
      </c>
      <c r="AB66">
        <v>0.94823891973704599</v>
      </c>
      <c r="AC66" s="4">
        <v>0.94692255440976603</v>
      </c>
      <c r="AD66">
        <v>1.2659646684342401E-3</v>
      </c>
      <c r="AE66">
        <v>27</v>
      </c>
      <c r="AF66">
        <v>0.99997568618154498</v>
      </c>
      <c r="AG66">
        <v>0.99873416182669705</v>
      </c>
      <c r="AH66">
        <v>0.99998024502250504</v>
      </c>
      <c r="AI66">
        <v>0.99998632347711902</v>
      </c>
      <c r="AJ66">
        <v>0.99966910412696597</v>
      </c>
      <c r="AK66">
        <v>5.3980237911912502E-4</v>
      </c>
    </row>
    <row r="67" spans="1:37" x14ac:dyDescent="0.25">
      <c r="A67">
        <v>167.557527303695</v>
      </c>
      <c r="B67">
        <v>2.5526114447458301</v>
      </c>
      <c r="C67">
        <v>125.860585391521</v>
      </c>
      <c r="D67">
        <v>1.3412739217696401</v>
      </c>
      <c r="E67" s="5">
        <v>0.48091847437671098</v>
      </c>
      <c r="F67">
        <v>17</v>
      </c>
      <c r="G67">
        <v>90</v>
      </c>
      <c r="H67">
        <v>806</v>
      </c>
      <c r="I67">
        <v>358</v>
      </c>
      <c r="J67">
        <v>0.77159499804436704</v>
      </c>
      <c r="K67" t="s">
        <v>56</v>
      </c>
      <c r="L67">
        <v>0.92730231296447097</v>
      </c>
      <c r="M67">
        <v>0.92928106595364501</v>
      </c>
      <c r="N67">
        <v>0.92927158714449798</v>
      </c>
      <c r="O67">
        <v>0.93040224323183696</v>
      </c>
      <c r="P67" s="4">
        <v>0.92906430232361303</v>
      </c>
      <c r="Q67">
        <v>1.1163160220009499E-3</v>
      </c>
      <c r="R67">
        <v>27</v>
      </c>
      <c r="S67">
        <v>0.99999999924684801</v>
      </c>
      <c r="T67">
        <v>0.9999999997058</v>
      </c>
      <c r="U67">
        <v>0.99999999957635199</v>
      </c>
      <c r="V67">
        <v>0.99999999981170895</v>
      </c>
      <c r="W67">
        <v>0.99999999958517705</v>
      </c>
      <c r="X67" s="1">
        <v>2.1237420642405101E-10</v>
      </c>
      <c r="Y67">
        <v>0.94695332658624798</v>
      </c>
      <c r="Z67">
        <v>0.94747303445571995</v>
      </c>
      <c r="AA67">
        <v>0.94716303327042095</v>
      </c>
      <c r="AB67">
        <v>0.94810671334919805</v>
      </c>
      <c r="AC67" s="4">
        <v>0.94742402691539696</v>
      </c>
      <c r="AD67">
        <v>4.35355885593176E-4</v>
      </c>
      <c r="AE67">
        <v>26</v>
      </c>
      <c r="AF67">
        <v>0.99998784309077204</v>
      </c>
      <c r="AG67">
        <v>0.999992401931732</v>
      </c>
      <c r="AH67">
        <v>0.99999088231807898</v>
      </c>
      <c r="AI67">
        <v>0.99999392154538602</v>
      </c>
      <c r="AJ67">
        <v>0.99999126222149204</v>
      </c>
      <c r="AK67" s="1">
        <v>2.2475389033069798E-6</v>
      </c>
    </row>
    <row r="68" spans="1:37" x14ac:dyDescent="0.25">
      <c r="A68">
        <v>106.43358272314001</v>
      </c>
      <c r="B68">
        <v>2.4727242882338198</v>
      </c>
      <c r="C68">
        <v>68.798992514610205</v>
      </c>
      <c r="D68">
        <v>3.0441515002487098</v>
      </c>
      <c r="E68" s="5">
        <v>0.34172074890922399</v>
      </c>
      <c r="F68">
        <v>-4</v>
      </c>
      <c r="G68">
        <v>22</v>
      </c>
      <c r="H68">
        <v>715</v>
      </c>
      <c r="I68">
        <v>297</v>
      </c>
      <c r="J68">
        <v>0.35531036241642799</v>
      </c>
      <c r="K68" t="s">
        <v>55</v>
      </c>
      <c r="L68">
        <v>0.90934914923520205</v>
      </c>
      <c r="M68">
        <v>0.90894127956003301</v>
      </c>
      <c r="N68">
        <v>0.91472657639659904</v>
      </c>
      <c r="O68">
        <v>0.92127103230016605</v>
      </c>
      <c r="P68" s="4">
        <v>0.91357200937299998</v>
      </c>
      <c r="Q68">
        <v>4.9971037959281803E-3</v>
      </c>
      <c r="R68">
        <v>28</v>
      </c>
      <c r="S68">
        <v>0.96544437690822504</v>
      </c>
      <c r="T68">
        <v>0.95970304370330894</v>
      </c>
      <c r="U68">
        <v>0.96167934019559098</v>
      </c>
      <c r="V68">
        <v>0.98630569359110198</v>
      </c>
      <c r="W68">
        <v>0.96828311359955699</v>
      </c>
      <c r="X68">
        <v>1.06077711861373E-2</v>
      </c>
      <c r="Y68">
        <v>0.94315581206634003</v>
      </c>
      <c r="Z68">
        <v>0.94023359501080395</v>
      </c>
      <c r="AA68">
        <v>0.94331537149994904</v>
      </c>
      <c r="AB68">
        <v>0.94351596050220099</v>
      </c>
      <c r="AC68" s="4">
        <v>0.94255518476982403</v>
      </c>
      <c r="AD68">
        <v>1.3464310259989399E-3</v>
      </c>
      <c r="AE68">
        <v>29</v>
      </c>
      <c r="AF68">
        <v>0.99255845193917902</v>
      </c>
      <c r="AG68">
        <v>0.984917834489759</v>
      </c>
      <c r="AH68">
        <v>0.98960888183788098</v>
      </c>
      <c r="AI68">
        <v>0.99578307211174599</v>
      </c>
      <c r="AJ68">
        <v>0.990717060094641</v>
      </c>
      <c r="AK68">
        <v>3.9973203007657599E-3</v>
      </c>
    </row>
    <row r="69" spans="1:37" x14ac:dyDescent="0.25">
      <c r="A69">
        <v>201.86565542221001</v>
      </c>
      <c r="B69">
        <v>9.5080230019680307</v>
      </c>
      <c r="C69">
        <v>160.905407011508</v>
      </c>
      <c r="D69">
        <v>13.309790502914501</v>
      </c>
      <c r="E69" s="5">
        <v>0.48894476507525098</v>
      </c>
      <c r="F69">
        <v>-2</v>
      </c>
      <c r="G69">
        <v>88</v>
      </c>
      <c r="H69">
        <v>892</v>
      </c>
      <c r="I69">
        <v>528</v>
      </c>
      <c r="J69">
        <v>0.142120135474956</v>
      </c>
      <c r="K69" t="s">
        <v>44</v>
      </c>
      <c r="L69">
        <v>0.85879254981487996</v>
      </c>
      <c r="M69">
        <v>0.92894212925939601</v>
      </c>
      <c r="N69">
        <v>0.92812184517297502</v>
      </c>
      <c r="O69">
        <v>0.93061327466134403</v>
      </c>
      <c r="P69" s="4">
        <v>0.91161744972714898</v>
      </c>
      <c r="Q69">
        <v>3.05116822118967E-2</v>
      </c>
      <c r="R69">
        <v>29</v>
      </c>
      <c r="S69">
        <v>0.87635143818762595</v>
      </c>
      <c r="T69">
        <v>0.9999999997058</v>
      </c>
      <c r="U69">
        <v>0.99999999957635199</v>
      </c>
      <c r="V69">
        <v>0.99999999981170895</v>
      </c>
      <c r="W69">
        <v>0.969087859320372</v>
      </c>
      <c r="X69">
        <v>5.3541397704673303E-2</v>
      </c>
      <c r="Y69">
        <v>0.93312636195373599</v>
      </c>
      <c r="Z69">
        <v>0.94775112375429604</v>
      </c>
      <c r="AA69">
        <v>0.94739553415939504</v>
      </c>
      <c r="AB69">
        <v>0.94870392151499405</v>
      </c>
      <c r="AC69" s="4">
        <v>0.94424423534560498</v>
      </c>
      <c r="AD69">
        <v>6.4367083981617E-3</v>
      </c>
      <c r="AE69">
        <v>28</v>
      </c>
      <c r="AF69">
        <v>0.96474952208150599</v>
      </c>
      <c r="AG69">
        <v>0.999992401931732</v>
      </c>
      <c r="AH69">
        <v>0.99999088231807898</v>
      </c>
      <c r="AI69">
        <v>0.99999392154538602</v>
      </c>
      <c r="AJ69">
        <v>0.991181681969176</v>
      </c>
      <c r="AK69">
        <v>1.52606146642394E-2</v>
      </c>
    </row>
    <row r="70" spans="1:37" x14ac:dyDescent="0.25">
      <c r="A70">
        <v>116.17091190814899</v>
      </c>
      <c r="B70">
        <v>6.5454052873134296</v>
      </c>
      <c r="C70">
        <v>76.983955442905398</v>
      </c>
      <c r="D70">
        <v>2.61252000361111</v>
      </c>
      <c r="E70" s="5">
        <v>0.35720007886387201</v>
      </c>
      <c r="F70">
        <v>-2</v>
      </c>
      <c r="G70">
        <v>20</v>
      </c>
      <c r="H70">
        <v>561</v>
      </c>
      <c r="I70">
        <v>595</v>
      </c>
      <c r="J70">
        <v>0.13996611919171401</v>
      </c>
      <c r="K70" t="s">
        <v>50</v>
      </c>
      <c r="L70">
        <v>0.86481700981325205</v>
      </c>
      <c r="M70">
        <v>0.89201869050092697</v>
      </c>
      <c r="N70">
        <v>0.85863797794970897</v>
      </c>
      <c r="O70">
        <v>0.84907773720102298</v>
      </c>
      <c r="P70" s="4">
        <v>0.86613785386622799</v>
      </c>
      <c r="Q70">
        <v>1.59597779849679E-2</v>
      </c>
      <c r="R70">
        <v>30</v>
      </c>
      <c r="S70">
        <v>0.89261327312591698</v>
      </c>
      <c r="T70">
        <v>0.92981887820633602</v>
      </c>
      <c r="U70">
        <v>0.89076934946779796</v>
      </c>
      <c r="V70">
        <v>0.88255383891521499</v>
      </c>
      <c r="W70">
        <v>0.89893883492881699</v>
      </c>
      <c r="X70">
        <v>1.82263435170586E-2</v>
      </c>
      <c r="Y70">
        <v>0.93958168075348503</v>
      </c>
      <c r="Z70">
        <v>0.93860608878798601</v>
      </c>
      <c r="AA70">
        <v>0.93101561858912896</v>
      </c>
      <c r="AB70">
        <v>0.92976193732505397</v>
      </c>
      <c r="AC70" s="4">
        <v>0.93474133136391402</v>
      </c>
      <c r="AD70">
        <v>4.3886396763252802E-3</v>
      </c>
      <c r="AE70">
        <v>30</v>
      </c>
      <c r="AF70">
        <v>0.97741550188280102</v>
      </c>
      <c r="AG70">
        <v>0.98236488355200502</v>
      </c>
      <c r="AH70">
        <v>0.97109846792551402</v>
      </c>
      <c r="AI70">
        <v>0.97106807565244602</v>
      </c>
      <c r="AJ70">
        <v>0.97548673225319105</v>
      </c>
      <c r="AK70">
        <v>4.7384202942108503E-3</v>
      </c>
    </row>
  </sheetData>
  <conditionalFormatting sqref="P41:P7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:AC3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1:AC7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34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{4583EBB2-33E3-4335-A6E8-7AE6A2BD1705}</x14:id>
        </ext>
      </extLst>
    </cfRule>
  </conditionalFormatting>
  <conditionalFormatting sqref="F5:F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{11CFD530-E7FF-4E77-967F-EAB04FF12045}</x14:id>
        </ext>
      </extLst>
    </cfRule>
  </conditionalFormatting>
  <conditionalFormatting sqref="G5:G3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{A79D25F6-4F82-4395-A23C-AE9C5755AF1E}</x14:id>
        </ext>
      </extLst>
    </cfRule>
  </conditionalFormatting>
  <conditionalFormatting sqref="H5:H34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{373C6021-4FDE-4456-ABAA-51D8A80C0C79}</x14:id>
        </ext>
      </extLst>
    </cfRule>
  </conditionalFormatting>
  <conditionalFormatting sqref="I5:I34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{FDCE0841-0959-4802-BBD5-AD7EAD6C2BCE}</x14:id>
        </ext>
      </extLst>
    </cfRule>
  </conditionalFormatting>
  <conditionalFormatting sqref="E41:E70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{C9383A2F-8B4F-434D-982B-30A210022F69}</x14:id>
        </ext>
      </extLst>
    </cfRule>
  </conditionalFormatting>
  <conditionalFormatting sqref="F41:F7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{F2A62E30-60D8-424A-9E14-B749E579D2AD}</x14:id>
        </ext>
      </extLst>
    </cfRule>
  </conditionalFormatting>
  <conditionalFormatting sqref="G41:G7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{44130411-8288-408F-A420-23622D7439BE}</x14:id>
        </ext>
      </extLst>
    </cfRule>
  </conditionalFormatting>
  <conditionalFormatting sqref="H41:H7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{0C6B90D0-0CEE-4AC1-AF46-508F439B90B2}</x14:id>
        </ext>
      </extLst>
    </cfRule>
  </conditionalFormatting>
  <conditionalFormatting sqref="I41:I7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{40328626-3A4F-4E78-B87F-163E38F2812C}</x14:id>
        </ext>
      </extLst>
    </cfRule>
  </conditionalFormatting>
  <pageMargins left="0.7" right="0.7" top="0.78740157499999996" bottom="0.78740157499999996" header="0.3" footer="0.3"/>
  <pageSetup paperSize="9" orientation="portrait" horizontalDpi="300" verticalDpi="300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83EBB2-33E3-4335-A6E8-7AE6A2BD17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E5:E34</xm:sqref>
        </x14:conditionalFormatting>
        <x14:conditionalFormatting xmlns:xm="http://schemas.microsoft.com/office/excel/2006/main">
          <x14:cfRule type="dataBar" id="{11CFD530-E7FF-4E77-967F-EAB04FF120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F5:F34</xm:sqref>
        </x14:conditionalFormatting>
        <x14:conditionalFormatting xmlns:xm="http://schemas.microsoft.com/office/excel/2006/main">
          <x14:cfRule type="dataBar" id="{A79D25F6-4F82-4395-A23C-AE9C5755AF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G5:G34</xm:sqref>
        </x14:conditionalFormatting>
        <x14:conditionalFormatting xmlns:xm="http://schemas.microsoft.com/office/excel/2006/main">
          <x14:cfRule type="dataBar" id="{373C6021-4FDE-4456-ABAA-51D8A80C0C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H5:H34</xm:sqref>
        </x14:conditionalFormatting>
        <x14:conditionalFormatting xmlns:xm="http://schemas.microsoft.com/office/excel/2006/main">
          <x14:cfRule type="dataBar" id="{FDCE0841-0959-4802-BBD5-AD7EAD6C2B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I5:I34</xm:sqref>
        </x14:conditionalFormatting>
        <x14:conditionalFormatting xmlns:xm="http://schemas.microsoft.com/office/excel/2006/main">
          <x14:cfRule type="dataBar" id="{C9383A2F-8B4F-434D-982B-30A210022F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E41:E70</xm:sqref>
        </x14:conditionalFormatting>
        <x14:conditionalFormatting xmlns:xm="http://schemas.microsoft.com/office/excel/2006/main">
          <x14:cfRule type="dataBar" id="{F2A62E30-60D8-424A-9E14-B749E579D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F41:F70</xm:sqref>
        </x14:conditionalFormatting>
        <x14:conditionalFormatting xmlns:xm="http://schemas.microsoft.com/office/excel/2006/main">
          <x14:cfRule type="dataBar" id="{44130411-8288-408F-A420-23622D7439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G41:G70</xm:sqref>
        </x14:conditionalFormatting>
        <x14:conditionalFormatting xmlns:xm="http://schemas.microsoft.com/office/excel/2006/main">
          <x14:cfRule type="dataBar" id="{0C6B90D0-0CEE-4AC1-AF46-508F439B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H41:H70</xm:sqref>
        </x14:conditionalFormatting>
        <x14:conditionalFormatting xmlns:xm="http://schemas.microsoft.com/office/excel/2006/main">
          <x14:cfRule type="dataBar" id="{40328626-3A4F-4E78-B87F-163E38F281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I41:I70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run2</vt:lpstr>
      <vt:lpstr>old_run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</cp:lastModifiedBy>
  <dcterms:created xsi:type="dcterms:W3CDTF">2022-12-10T08:25:43Z</dcterms:created>
  <dcterms:modified xsi:type="dcterms:W3CDTF">2022-12-11T17:53:53Z</dcterms:modified>
</cp:coreProperties>
</file>