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ing\ParallelSortingLab\"/>
    </mc:Choice>
  </mc:AlternateContent>
  <xr:revisionPtr revIDLastSave="0" documentId="13_ncr:1_{2D700FEC-6F70-461B-A22C-FBE9DC76F87B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工作表2" sheetId="1" r:id="rId1"/>
    <sheet name="工作表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39" i="1" l="1"/>
  <c r="U39" i="1"/>
  <c r="T39" i="1"/>
  <c r="B3" i="2"/>
  <c r="V42" i="1"/>
  <c r="U42" i="1"/>
  <c r="T42" i="1"/>
  <c r="S42" i="1"/>
  <c r="V40" i="1"/>
  <c r="U40" i="1"/>
  <c r="T40" i="1"/>
  <c r="S40" i="1"/>
  <c r="S39" i="1"/>
  <c r="V9" i="1"/>
  <c r="U9" i="1"/>
  <c r="T9" i="1"/>
  <c r="S9" i="1"/>
  <c r="V7" i="1"/>
  <c r="U7" i="1"/>
  <c r="T7" i="1"/>
  <c r="S7" i="1"/>
  <c r="V6" i="1"/>
  <c r="U6" i="1"/>
  <c r="T6" i="1"/>
  <c r="S6" i="1"/>
</calcChain>
</file>

<file path=xl/sharedStrings.xml><?xml version="1.0" encoding="utf-8"?>
<sst xmlns="http://schemas.openxmlformats.org/spreadsheetml/2006/main" count="42" uniqueCount="18">
  <si>
    <t>n</t>
  </si>
  <si>
    <t>k</t>
  </si>
  <si>
    <t>case</t>
  </si>
  <si>
    <t>AVG</t>
  </si>
  <si>
    <t>n/case</t>
  </si>
  <si>
    <t>0.43, 0.06, 0.44, 8.22</t>
  </si>
  <si>
    <t>42.66, 4.23, 0.89, 9.60</t>
  </si>
  <si>
    <t>1073.48, 108.05, 3.01, 12.96</t>
  </si>
  <si>
    <t>8547.043438, 455.91, 7.57, 20.06</t>
  </si>
  <si>
    <t>N</t>
  </si>
  <si>
    <t>K</t>
  </si>
  <si>
    <t>k/case</t>
  </si>
  <si>
    <t>0.43,42.66,1073.48</t>
  </si>
  <si>
    <t>0.06, 4.23, 108.05, 455.91</t>
  </si>
  <si>
    <t>0.44, 0.89, 3.01, 7.57</t>
  </si>
  <si>
    <t>8.22, 9.60, 12.96, 20.06</t>
  </si>
  <si>
    <t>K</t>
    <phoneticPr fontId="3" type="noConversion"/>
  </si>
  <si>
    <t>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</si>
</sst>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Noto Sans CJK TC"/>
      <family val="2"/>
    </font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US" altLang="zh-TW"/>
              <a:t>N = 10000</a:t>
            </a:r>
            <a:endParaRPr lang="zh-TW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task1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工作表3!$B$2:$E$2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工作表3!$B$3:$E$3</c:f>
              <c:numCache>
                <c:formatCode>General</c:formatCode>
                <c:ptCount val="4"/>
                <c:pt idx="0">
                  <c:v>0.43535600000000002</c:v>
                </c:pt>
                <c:pt idx="1">
                  <c:v>0.443216</c:v>
                </c:pt>
                <c:pt idx="2">
                  <c:v>0.43937399999999999</c:v>
                </c:pt>
                <c:pt idx="3">
                  <c:v>0.44151200000000002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F-422D-A1D1-EFADB5E701F1}"/>
            </c:ext>
          </c:extLst>
        </c:ser>
        <c:ser>
          <c:idx val="1"/>
          <c:order val="1"/>
          <c:tx>
            <c:strRef>
              <c:f>task2</c:f>
              <c:strCache>
                <c:ptCount val="1"/>
                <c:pt idx="0">
                  <c:v>task2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工作表3!$B$2:$E$2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工作表3!$B$4:$E$4</c:f>
              <c:numCache>
                <c:formatCode>General</c:formatCode>
                <c:ptCount val="4"/>
                <c:pt idx="0">
                  <c:v>0.54539599999999999</c:v>
                </c:pt>
                <c:pt idx="1">
                  <c:v>5.4766000000000002E-2</c:v>
                </c:pt>
                <c:pt idx="2">
                  <c:v>5.9117000000000003E-2</c:v>
                </c:pt>
                <c:pt idx="3">
                  <c:v>0.726329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79F-422D-A1D1-EFADB5E701F1}"/>
            </c:ext>
          </c:extLst>
        </c:ser>
        <c:ser>
          <c:idx val="2"/>
          <c:order val="2"/>
          <c:tx>
            <c:strRef>
              <c:f>task3</c:f>
              <c:strCache>
                <c:ptCount val="1"/>
                <c:pt idx="0">
                  <c:v>task3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工作表3!$B$2:$E$2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工作表3!$B$5:$E$5</c:f>
              <c:numCache>
                <c:formatCode>General</c:formatCode>
                <c:ptCount val="4"/>
                <c:pt idx="0">
                  <c:v>0.43</c:v>
                </c:pt>
                <c:pt idx="1">
                  <c:v>0.06</c:v>
                </c:pt>
                <c:pt idx="2">
                  <c:v>0.44</c:v>
                </c:pt>
                <c:pt idx="3">
                  <c:v>8.2200000000000006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79F-422D-A1D1-EFADB5E701F1}"/>
            </c:ext>
          </c:extLst>
        </c:ser>
        <c:ser>
          <c:idx val="3"/>
          <c:order val="3"/>
          <c:tx>
            <c:strRef>
              <c:f>task4</c:f>
              <c:strCache>
                <c:ptCount val="1"/>
                <c:pt idx="0">
                  <c:v>task4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工作表3!$B$2:$E$2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工作表3!$B$6:$E$6</c:f>
              <c:numCache>
                <c:formatCode>General</c:formatCode>
                <c:ptCount val="4"/>
                <c:pt idx="0">
                  <c:v>0.462366</c:v>
                </c:pt>
                <c:pt idx="1">
                  <c:v>4.7009000000000002E-2</c:v>
                </c:pt>
                <c:pt idx="2">
                  <c:v>4.9041000000000001E-2</c:v>
                </c:pt>
                <c:pt idx="3">
                  <c:v>0.456374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79F-422D-A1D1-EFADB5E7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3569"/>
        <c:axId val="75403498"/>
      </c:lineChart>
      <c:catAx>
        <c:axId val="486935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TW"/>
          </a:p>
        </c:txPr>
        <c:crossAx val="75403498"/>
        <c:crosses val="autoZero"/>
        <c:auto val="1"/>
        <c:lblAlgn val="ctr"/>
        <c:lblOffset val="100"/>
        <c:noMultiLvlLbl val="1"/>
      </c:catAx>
      <c:valAx>
        <c:axId val="754034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TW"/>
          </a:p>
        </c:txPr>
        <c:crossAx val="4869356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zh-TW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US" altLang="zh-TW"/>
              <a:t>N = 100000</a:t>
            </a:r>
            <a:endParaRPr lang="zh-TW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task1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工作表3!$J$2:$M$2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工作表3!$J$3:$M$3</c:f>
              <c:numCache>
                <c:formatCode>General</c:formatCode>
                <c:ptCount val="4"/>
                <c:pt idx="0">
                  <c:v>41.798845</c:v>
                </c:pt>
                <c:pt idx="1">
                  <c:v>42.324359999999999</c:v>
                </c:pt>
                <c:pt idx="2">
                  <c:v>41.845869999999998</c:v>
                </c:pt>
                <c:pt idx="3">
                  <c:v>41.689109999999999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63-42B3-8F50-404C5353F44D}"/>
            </c:ext>
          </c:extLst>
        </c:ser>
        <c:ser>
          <c:idx val="1"/>
          <c:order val="1"/>
          <c:tx>
            <c:strRef>
              <c:f>task2</c:f>
              <c:strCache>
                <c:ptCount val="1"/>
                <c:pt idx="0">
                  <c:v>task2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工作表3!$J$2:$M$2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工作表3!$J$4:$M$4</c:f>
              <c:numCache>
                <c:formatCode>General</c:formatCode>
                <c:ptCount val="4"/>
                <c:pt idx="0">
                  <c:v>52.544525</c:v>
                </c:pt>
                <c:pt idx="1">
                  <c:v>5.4045199999999998</c:v>
                </c:pt>
                <c:pt idx="2">
                  <c:v>0.60765599999999997</c:v>
                </c:pt>
                <c:pt idx="3">
                  <c:v>5.8152910000000002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63-42B3-8F50-404C5353F44D}"/>
            </c:ext>
          </c:extLst>
        </c:ser>
        <c:ser>
          <c:idx val="2"/>
          <c:order val="2"/>
          <c:tx>
            <c:strRef>
              <c:f>task3</c:f>
              <c:strCache>
                <c:ptCount val="1"/>
                <c:pt idx="0">
                  <c:v>task3</c:v>
                </c:pt>
              </c:strCache>
            </c:strRef>
          </c:tx>
          <c:spPr>
            <a:ln w="28800">
              <a:solidFill>
                <a:srgbClr val="99CCFF"/>
              </a:solidFill>
              <a:round/>
            </a:ln>
          </c:spPr>
          <c:marker>
            <c:symbol val="triangle"/>
            <c:size val="8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工作表3!$J$2:$M$2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工作表3!$J$5:$M$5</c:f>
              <c:numCache>
                <c:formatCode>General</c:formatCode>
                <c:ptCount val="4"/>
                <c:pt idx="0">
                  <c:v>42.66</c:v>
                </c:pt>
                <c:pt idx="1">
                  <c:v>4.2300000000000004</c:v>
                </c:pt>
                <c:pt idx="2">
                  <c:v>0.89</c:v>
                </c:pt>
                <c:pt idx="3">
                  <c:v>9.6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963-42B3-8F50-404C5353F44D}"/>
            </c:ext>
          </c:extLst>
        </c:ser>
        <c:ser>
          <c:idx val="3"/>
          <c:order val="3"/>
          <c:tx>
            <c:strRef>
              <c:f>task4</c:f>
              <c:strCache>
                <c:ptCount val="1"/>
                <c:pt idx="0">
                  <c:v>task4</c:v>
                </c:pt>
              </c:strCache>
            </c:strRef>
          </c:tx>
          <c:spPr>
            <a:ln w="28800">
              <a:solidFill>
                <a:srgbClr val="99CCFF"/>
              </a:solidFill>
              <a:round/>
            </a:ln>
          </c:spPr>
          <c:marker>
            <c:symbol val="triangle"/>
            <c:size val="8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工作表3!$J$2:$M$2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工作表3!$J$6:$M$6</c:f>
              <c:numCache>
                <c:formatCode>General</c:formatCode>
                <c:ptCount val="4"/>
                <c:pt idx="0">
                  <c:v>44.140351666666703</c:v>
                </c:pt>
                <c:pt idx="1">
                  <c:v>6.8782823333333303</c:v>
                </c:pt>
                <c:pt idx="2">
                  <c:v>9.1560666666666707E-2</c:v>
                </c:pt>
                <c:pt idx="3">
                  <c:v>0.464009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963-42B3-8F50-404C5353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32528"/>
        <c:axId val="7447818"/>
      </c:lineChart>
      <c:catAx>
        <c:axId val="5843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TW"/>
          </a:p>
        </c:txPr>
        <c:crossAx val="7447818"/>
        <c:crosses val="autoZero"/>
        <c:auto val="1"/>
        <c:lblAlgn val="ctr"/>
        <c:lblOffset val="100"/>
        <c:noMultiLvlLbl val="1"/>
      </c:catAx>
      <c:valAx>
        <c:axId val="74478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TW"/>
          </a:p>
        </c:txPr>
        <c:crossAx val="5843252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zh-TW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 = 500000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工作表3!$R$2:$U$2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工作表3!$R$3:$U$3</c:f>
              <c:numCache>
                <c:formatCode>General</c:formatCode>
                <c:ptCount val="4"/>
                <c:pt idx="0">
                  <c:v>980.98873100000003</c:v>
                </c:pt>
                <c:pt idx="1">
                  <c:v>980.98873100000003</c:v>
                </c:pt>
                <c:pt idx="2">
                  <c:v>980.98873100000003</c:v>
                </c:pt>
                <c:pt idx="3">
                  <c:v>980.98873100000003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7C-4160-91C3-804F7E75890D}"/>
            </c:ext>
          </c:extLst>
        </c:ser>
        <c:ser>
          <c:idx val="1"/>
          <c:order val="1"/>
          <c:tx>
            <c:v>task2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工作表3!$R$2:$U$2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工作表3!$R$4:$U$4</c:f>
              <c:numCache>
                <c:formatCode>General</c:formatCode>
                <c:ptCount val="4"/>
                <c:pt idx="0">
                  <c:v>1236.245917</c:v>
                </c:pt>
                <c:pt idx="1">
                  <c:v>129.00468799999999</c:v>
                </c:pt>
                <c:pt idx="2">
                  <c:v>4.0614616666666663</c:v>
                </c:pt>
                <c:pt idx="3">
                  <c:v>26.889734000000004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7C-4160-91C3-804F7E75890D}"/>
            </c:ext>
          </c:extLst>
        </c:ser>
        <c:ser>
          <c:idx val="2"/>
          <c:order val="2"/>
          <c:tx>
            <c:v>task3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工作表3!$R$2:$U$2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工作表3!$R$5:$U$5</c:f>
              <c:numCache>
                <c:formatCode>General</c:formatCode>
                <c:ptCount val="4"/>
                <c:pt idx="0">
                  <c:v>1073.48</c:v>
                </c:pt>
                <c:pt idx="1">
                  <c:v>108.05</c:v>
                </c:pt>
                <c:pt idx="2">
                  <c:v>3.01</c:v>
                </c:pt>
                <c:pt idx="3">
                  <c:v>12.96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7C-4160-91C3-804F7E75890D}"/>
            </c:ext>
          </c:extLst>
        </c:ser>
        <c:ser>
          <c:idx val="3"/>
          <c:order val="3"/>
          <c:tx>
            <c:v>task4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工作表3!$R$2:$U$2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工作表3!$R$6:$U$6</c:f>
              <c:numCache>
                <c:formatCode>General</c:formatCode>
                <c:ptCount val="4"/>
                <c:pt idx="0">
                  <c:v>1099.193117</c:v>
                </c:pt>
                <c:pt idx="1">
                  <c:v>174.82703900000001</c:v>
                </c:pt>
                <c:pt idx="2">
                  <c:v>2.3495729999999999</c:v>
                </c:pt>
                <c:pt idx="3">
                  <c:v>0.69177299999999997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7C-4160-91C3-804F7E7589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5110672"/>
        <c:axId val="595109232"/>
      </c:lineChart>
      <c:catAx>
        <c:axId val="5951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5109232"/>
        <c:crosses val="autoZero"/>
        <c:auto val="1"/>
        <c:lblAlgn val="ctr"/>
        <c:lblOffset val="100"/>
        <c:noMultiLvlLbl val="0"/>
      </c:catAx>
      <c:valAx>
        <c:axId val="5951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51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 = 1000000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工作表3!$Y$2:$AB$2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工作表3!$Y$3:$AB$3</c:f>
              <c:numCache>
                <c:formatCode>General</c:formatCode>
                <c:ptCount val="4"/>
                <c:pt idx="0">
                  <c:v>8547.0434380000006</c:v>
                </c:pt>
                <c:pt idx="1">
                  <c:v>8547.0434380000006</c:v>
                </c:pt>
                <c:pt idx="2">
                  <c:v>8547.0434380000006</c:v>
                </c:pt>
                <c:pt idx="3">
                  <c:v>8547.0434380000006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F9C-A6F2-B19F2947A678}"/>
            </c:ext>
          </c:extLst>
        </c:ser>
        <c:ser>
          <c:idx val="1"/>
          <c:order val="1"/>
          <c:tx>
            <c:v>task2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工作表3!$Y$2:$AB$2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工作表3!$Y$4:$AB$4</c:f>
              <c:numCache>
                <c:formatCode>General</c:formatCode>
                <c:ptCount val="4"/>
                <c:pt idx="0">
                  <c:v>8547.0434399999995</c:v>
                </c:pt>
                <c:pt idx="1">
                  <c:v>528.36752799999999</c:v>
                </c:pt>
                <c:pt idx="2">
                  <c:v>11.381582999999999</c:v>
                </c:pt>
                <c:pt idx="3">
                  <c:v>56.118056000000003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C-4F9C-A6F2-B19F2947A678}"/>
            </c:ext>
          </c:extLst>
        </c:ser>
        <c:ser>
          <c:idx val="2"/>
          <c:order val="2"/>
          <c:tx>
            <c:v>task3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工作表3!$Y$2:$AB$2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工作表3!$Y$5:$AB$5</c:f>
              <c:numCache>
                <c:formatCode>General</c:formatCode>
                <c:ptCount val="4"/>
                <c:pt idx="0">
                  <c:v>8547.0434380000006</c:v>
                </c:pt>
                <c:pt idx="1">
                  <c:v>455.91</c:v>
                </c:pt>
                <c:pt idx="2">
                  <c:v>7.57</c:v>
                </c:pt>
                <c:pt idx="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C-4F9C-A6F2-B19F2947A678}"/>
            </c:ext>
          </c:extLst>
        </c:ser>
        <c:ser>
          <c:idx val="3"/>
          <c:order val="3"/>
          <c:tx>
            <c:v>task4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工作表3!$Y$2:$AB$2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工作表3!$Y$6:$AB$6</c:f>
              <c:numCache>
                <c:formatCode>General</c:formatCode>
                <c:ptCount val="4"/>
                <c:pt idx="0">
                  <c:v>8547.0434380000006</c:v>
                </c:pt>
                <c:pt idx="1">
                  <c:v>765.89267500000005</c:v>
                </c:pt>
                <c:pt idx="2">
                  <c:v>10.244149999999999</c:v>
                </c:pt>
                <c:pt idx="3">
                  <c:v>1.0691516000000001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C-4F9C-A6F2-B19F2947A6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541056"/>
        <c:axId val="1573542496"/>
      </c:lineChart>
      <c:catAx>
        <c:axId val="15735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542496"/>
        <c:crosses val="autoZero"/>
        <c:auto val="1"/>
        <c:lblAlgn val="ctr"/>
        <c:lblOffset val="100"/>
        <c:noMultiLvlLbl val="0"/>
      </c:catAx>
      <c:valAx>
        <c:axId val="15735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5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 =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工作表3!$B$34:$E$34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工作表3!$B$35:$E$35</c:f>
              <c:numCache>
                <c:formatCode>General</c:formatCode>
                <c:ptCount val="4"/>
                <c:pt idx="0">
                  <c:v>0.43535600000000002</c:v>
                </c:pt>
                <c:pt idx="1">
                  <c:v>41.798845300000004</c:v>
                </c:pt>
                <c:pt idx="2">
                  <c:v>980.98873100000003</c:v>
                </c:pt>
                <c:pt idx="3">
                  <c:v>8547.0434380000006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F-49E5-AC24-3F0E9DA6DA69}"/>
            </c:ext>
          </c:extLst>
        </c:ser>
        <c:ser>
          <c:idx val="1"/>
          <c:order val="1"/>
          <c:tx>
            <c:v>task2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工作表3!$B$34:$E$34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工作表3!$B$36:$E$36</c:f>
              <c:numCache>
                <c:formatCode>General</c:formatCode>
                <c:ptCount val="4"/>
                <c:pt idx="0">
                  <c:v>0.54539599999999999</c:v>
                </c:pt>
                <c:pt idx="1">
                  <c:v>52.544525299999997</c:v>
                </c:pt>
                <c:pt idx="2">
                  <c:v>1236.245917</c:v>
                </c:pt>
                <c:pt idx="3">
                  <c:v>8547.0434380000006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F-49E5-AC24-3F0E9DA6DA69}"/>
            </c:ext>
          </c:extLst>
        </c:ser>
        <c:ser>
          <c:idx val="2"/>
          <c:order val="2"/>
          <c:tx>
            <c:v>task3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工作表3!$B$34:$E$34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工作表3!$B$37:$E$37</c:f>
              <c:numCache>
                <c:formatCode>General</c:formatCode>
                <c:ptCount val="4"/>
                <c:pt idx="0">
                  <c:v>0.43</c:v>
                </c:pt>
                <c:pt idx="1">
                  <c:v>42.66</c:v>
                </c:pt>
                <c:pt idx="2">
                  <c:v>1073.48</c:v>
                </c:pt>
                <c:pt idx="3">
                  <c:v>8547.0434380000006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F-49E5-AC24-3F0E9DA6DA69}"/>
            </c:ext>
          </c:extLst>
        </c:ser>
        <c:ser>
          <c:idx val="3"/>
          <c:order val="3"/>
          <c:tx>
            <c:v>task4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工作表3!$B$34:$E$34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工作表3!$B$38:$E$38</c:f>
              <c:numCache>
                <c:formatCode>General</c:formatCode>
                <c:ptCount val="4"/>
                <c:pt idx="0">
                  <c:v>0.46236559999999999</c:v>
                </c:pt>
                <c:pt idx="1">
                  <c:v>44.14035166</c:v>
                </c:pt>
                <c:pt idx="2">
                  <c:v>1099.193117</c:v>
                </c:pt>
                <c:pt idx="3">
                  <c:v>8547.0434399999995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F-49E5-AC24-3F0E9DA6DA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1098000"/>
        <c:axId val="631099920"/>
      </c:lineChart>
      <c:catAx>
        <c:axId val="6310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1099920"/>
        <c:crosses val="autoZero"/>
        <c:auto val="1"/>
        <c:lblAlgn val="ctr"/>
        <c:lblOffset val="100"/>
        <c:noMultiLvlLbl val="0"/>
      </c:catAx>
      <c:valAx>
        <c:axId val="6310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10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</a:t>
            </a:r>
            <a:r>
              <a:rPr lang="en-US" altLang="zh-TW" baseline="0"/>
              <a:t> = 10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工作表3!$J$35:$M$35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工作表3!$J$36:$M$36</c:f>
              <c:numCache>
                <c:formatCode>General</c:formatCode>
                <c:ptCount val="4"/>
                <c:pt idx="0">
                  <c:v>0.443216</c:v>
                </c:pt>
                <c:pt idx="1">
                  <c:v>42.324359999999999</c:v>
                </c:pt>
                <c:pt idx="2">
                  <c:v>980.98873100000003</c:v>
                </c:pt>
                <c:pt idx="3">
                  <c:v>8547.0434380000006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0-47D0-B945-001F35E5F1BD}"/>
            </c:ext>
          </c:extLst>
        </c:ser>
        <c:ser>
          <c:idx val="1"/>
          <c:order val="1"/>
          <c:tx>
            <c:v>task2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工作表3!$J$35:$M$35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工作表3!$J$37:$M$37</c:f>
              <c:numCache>
                <c:formatCode>General</c:formatCode>
                <c:ptCount val="4"/>
                <c:pt idx="0">
                  <c:v>5.4765660000000001E-2</c:v>
                </c:pt>
                <c:pt idx="1">
                  <c:v>5.4045203329999998</c:v>
                </c:pt>
                <c:pt idx="2">
                  <c:v>129.00468799999999</c:v>
                </c:pt>
                <c:pt idx="3">
                  <c:v>528.36752799999999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0-47D0-B945-001F35E5F1BD}"/>
            </c:ext>
          </c:extLst>
        </c:ser>
        <c:ser>
          <c:idx val="2"/>
          <c:order val="2"/>
          <c:tx>
            <c:v>task3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工作表3!$J$35:$M$35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工作表3!$J$38:$M$38</c:f>
              <c:numCache>
                <c:formatCode>General</c:formatCode>
                <c:ptCount val="4"/>
                <c:pt idx="0">
                  <c:v>0.06</c:v>
                </c:pt>
                <c:pt idx="1">
                  <c:v>4.2300000000000004</c:v>
                </c:pt>
                <c:pt idx="2">
                  <c:v>108.05</c:v>
                </c:pt>
                <c:pt idx="3">
                  <c:v>455.91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0-47D0-B945-001F35E5F1BD}"/>
            </c:ext>
          </c:extLst>
        </c:ser>
        <c:ser>
          <c:idx val="3"/>
          <c:order val="3"/>
          <c:tx>
            <c:v>task4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工作表3!$J$35:$M$35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工作表3!$J$39:$M$39</c:f>
              <c:numCache>
                <c:formatCode>General</c:formatCode>
                <c:ptCount val="4"/>
                <c:pt idx="0">
                  <c:v>4.7009000000000002E-2</c:v>
                </c:pt>
                <c:pt idx="1">
                  <c:v>6.8782823300000002</c:v>
                </c:pt>
                <c:pt idx="2">
                  <c:v>174.82703900000001</c:v>
                </c:pt>
                <c:pt idx="3">
                  <c:v>765.89267500000005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0-47D0-B945-001F35E5F1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8196208"/>
        <c:axId val="1966058032"/>
      </c:lineChart>
      <c:catAx>
        <c:axId val="2881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6058032"/>
        <c:crosses val="autoZero"/>
        <c:auto val="1"/>
        <c:lblAlgn val="ctr"/>
        <c:lblOffset val="100"/>
        <c:noMultiLvlLbl val="0"/>
      </c:catAx>
      <c:valAx>
        <c:axId val="1966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81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 = 1000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工作表3!$R$35:$U$35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工作表3!$R$36:$U$36</c:f>
              <c:numCache>
                <c:formatCode>General</c:formatCode>
                <c:ptCount val="4"/>
                <c:pt idx="0">
                  <c:v>0.43937399999999999</c:v>
                </c:pt>
                <c:pt idx="1">
                  <c:v>41.845869999999998</c:v>
                </c:pt>
                <c:pt idx="2">
                  <c:v>980.98873100000003</c:v>
                </c:pt>
                <c:pt idx="3">
                  <c:v>8547.0434380000006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8-4A14-A207-D5032003781B}"/>
            </c:ext>
          </c:extLst>
        </c:ser>
        <c:ser>
          <c:idx val="1"/>
          <c:order val="1"/>
          <c:tx>
            <c:v>task2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工作表3!$R$35:$U$35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工作表3!$R$37:$U$37</c:f>
              <c:numCache>
                <c:formatCode>General</c:formatCode>
                <c:ptCount val="4"/>
                <c:pt idx="0">
                  <c:v>5.9117000000000003E-2</c:v>
                </c:pt>
                <c:pt idx="1">
                  <c:v>0.60765566000000004</c:v>
                </c:pt>
                <c:pt idx="2">
                  <c:v>4.06146166</c:v>
                </c:pt>
                <c:pt idx="3">
                  <c:v>11.381582999999999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8-4A14-A207-D5032003781B}"/>
            </c:ext>
          </c:extLst>
        </c:ser>
        <c:ser>
          <c:idx val="2"/>
          <c:order val="2"/>
          <c:tx>
            <c:v>task3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工作表3!$R$35:$U$35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工作表3!$R$38:$U$38</c:f>
              <c:numCache>
                <c:formatCode>General</c:formatCode>
                <c:ptCount val="4"/>
                <c:pt idx="0">
                  <c:v>0.44</c:v>
                </c:pt>
                <c:pt idx="1">
                  <c:v>0.89</c:v>
                </c:pt>
                <c:pt idx="2">
                  <c:v>3.01</c:v>
                </c:pt>
                <c:pt idx="3">
                  <c:v>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8-4A14-A207-D5032003781B}"/>
            </c:ext>
          </c:extLst>
        </c:ser>
        <c:ser>
          <c:idx val="3"/>
          <c:order val="3"/>
          <c:tx>
            <c:v>task4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工作表3!$R$35:$U$35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工作表3!$R$39:$U$39</c:f>
              <c:numCache>
                <c:formatCode>General</c:formatCode>
                <c:ptCount val="4"/>
                <c:pt idx="0">
                  <c:v>4.9041000000000001E-2</c:v>
                </c:pt>
                <c:pt idx="1">
                  <c:v>9.1560600000000006E-2</c:v>
                </c:pt>
                <c:pt idx="2">
                  <c:v>2.3495732999999999</c:v>
                </c:pt>
                <c:pt idx="3">
                  <c:v>10.244149999999999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8-4A14-A207-D503200378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1184784"/>
        <c:axId val="601185264"/>
      </c:lineChart>
      <c:catAx>
        <c:axId val="6011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1185264"/>
        <c:crosses val="autoZero"/>
        <c:auto val="1"/>
        <c:lblAlgn val="ctr"/>
        <c:lblOffset val="100"/>
        <c:noMultiLvlLbl val="0"/>
      </c:catAx>
      <c:valAx>
        <c:axId val="6011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11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 = 10000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工作表3!$Y$35:$AB$35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工作表3!$Y$36:$AB$36</c:f>
              <c:numCache>
                <c:formatCode>General</c:formatCode>
                <c:ptCount val="4"/>
                <c:pt idx="0">
                  <c:v>0.44151200000000002</c:v>
                </c:pt>
                <c:pt idx="1">
                  <c:v>41.689109999999999</c:v>
                </c:pt>
                <c:pt idx="2">
                  <c:v>980.98873100000003</c:v>
                </c:pt>
                <c:pt idx="3">
                  <c:v>8547.0434380000006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2-4615-95E5-525DE6A7A45F}"/>
            </c:ext>
          </c:extLst>
        </c:ser>
        <c:ser>
          <c:idx val="1"/>
          <c:order val="1"/>
          <c:tx>
            <c:v>task2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工作表3!$Y$35:$AB$35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工作表3!$Y$37:$AB$37</c:f>
              <c:numCache>
                <c:formatCode>General</c:formatCode>
                <c:ptCount val="4"/>
                <c:pt idx="0">
                  <c:v>0.726329</c:v>
                </c:pt>
                <c:pt idx="1">
                  <c:v>5.8152913000000002</c:v>
                </c:pt>
                <c:pt idx="2">
                  <c:v>26.889734000000001</c:v>
                </c:pt>
                <c:pt idx="3">
                  <c:v>56.118056299999999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2-4615-95E5-525DE6A7A45F}"/>
            </c:ext>
          </c:extLst>
        </c:ser>
        <c:ser>
          <c:idx val="2"/>
          <c:order val="2"/>
          <c:tx>
            <c:v>task3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工作表3!$Y$35:$AB$35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工作表3!$Y$38:$AB$38</c:f>
              <c:numCache>
                <c:formatCode>General</c:formatCode>
                <c:ptCount val="4"/>
                <c:pt idx="0">
                  <c:v>8.2200000000000006</c:v>
                </c:pt>
                <c:pt idx="1">
                  <c:v>9.6</c:v>
                </c:pt>
                <c:pt idx="2">
                  <c:v>12.96</c:v>
                </c:pt>
                <c:pt idx="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2-4615-95E5-525DE6A7A45F}"/>
            </c:ext>
          </c:extLst>
        </c:ser>
        <c:ser>
          <c:idx val="3"/>
          <c:order val="3"/>
          <c:tx>
            <c:v>task4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工作表3!$Y$35:$AB$35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工作表3!$Y$39:$AB$39</c:f>
              <c:numCache>
                <c:formatCode>General</c:formatCode>
                <c:ptCount val="4"/>
                <c:pt idx="0">
                  <c:v>0.456374</c:v>
                </c:pt>
                <c:pt idx="1">
                  <c:v>0.464009</c:v>
                </c:pt>
                <c:pt idx="2">
                  <c:v>0.69177299999999997</c:v>
                </c:pt>
                <c:pt idx="3">
                  <c:v>1.0691516000000001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72-4615-95E5-525DE6A7A4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3284288"/>
        <c:axId val="683280928"/>
      </c:lineChart>
      <c:catAx>
        <c:axId val="6832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280928"/>
        <c:crosses val="autoZero"/>
        <c:auto val="1"/>
        <c:lblAlgn val="ctr"/>
        <c:lblOffset val="100"/>
        <c:noMultiLvlLbl val="0"/>
      </c:catAx>
      <c:valAx>
        <c:axId val="6832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290160</xdr:colOff>
      <xdr:row>8</xdr:row>
      <xdr:rowOff>11880</xdr:rowOff>
    </xdr:from>
    <xdr:to>
      <xdr:col>7</xdr:col>
      <xdr:colOff>360000</xdr:colOff>
      <xdr:row>28</xdr:row>
      <xdr:rowOff>5478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255600</xdr:colOff>
      <xdr:row>8</xdr:row>
      <xdr:rowOff>69840</xdr:rowOff>
    </xdr:from>
    <xdr:to>
      <xdr:col>15</xdr:col>
      <xdr:colOff>325080</xdr:colOff>
      <xdr:row>28</xdr:row>
      <xdr:rowOff>57600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145676</xdr:colOff>
      <xdr:row>8</xdr:row>
      <xdr:rowOff>17929</xdr:rowOff>
    </xdr:from>
    <xdr:to>
      <xdr:col>22</xdr:col>
      <xdr:colOff>375397</xdr:colOff>
      <xdr:row>28</xdr:row>
      <xdr:rowOff>89646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83771C-2599-9052-86A0-D389D2063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8</xdr:row>
      <xdr:rowOff>6723</xdr:rowOff>
    </xdr:from>
    <xdr:to>
      <xdr:col>29</xdr:col>
      <xdr:colOff>240925</xdr:colOff>
      <xdr:row>28</xdr:row>
      <xdr:rowOff>100853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256B2DE-6713-60FA-7C36-CD34B8351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28014</xdr:colOff>
      <xdr:row>39</xdr:row>
      <xdr:rowOff>141194</xdr:rowOff>
    </xdr:from>
    <xdr:to>
      <xdr:col>5</xdr:col>
      <xdr:colOff>733985</xdr:colOff>
      <xdr:row>57</xdr:row>
      <xdr:rowOff>60512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C3FDDE5-E314-9B8A-9FA5-1743B339A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16808</xdr:colOff>
      <xdr:row>40</xdr:row>
      <xdr:rowOff>17929</xdr:rowOff>
    </xdr:from>
    <xdr:to>
      <xdr:col>13</xdr:col>
      <xdr:colOff>722779</xdr:colOff>
      <xdr:row>57</xdr:row>
      <xdr:rowOff>94129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4AAEA52-29F3-DFF5-27D9-D039D7F87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16808</xdr:colOff>
      <xdr:row>39</xdr:row>
      <xdr:rowOff>141193</xdr:rowOff>
    </xdr:from>
    <xdr:to>
      <xdr:col>21</xdr:col>
      <xdr:colOff>722778</xdr:colOff>
      <xdr:row>57</xdr:row>
      <xdr:rowOff>60511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B26EFAB-5602-4736-6FE1-917148922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16808</xdr:colOff>
      <xdr:row>39</xdr:row>
      <xdr:rowOff>152400</xdr:rowOff>
    </xdr:from>
    <xdr:to>
      <xdr:col>28</xdr:col>
      <xdr:colOff>722778</xdr:colOff>
      <xdr:row>57</xdr:row>
      <xdr:rowOff>71718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564243A-4D4E-8D26-14BB-8FEA4E2A3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opLeftCell="B13" zoomScale="85" zoomScaleNormal="85" workbookViewId="0">
      <selection activeCell="T48" sqref="T48"/>
    </sheetView>
  </sheetViews>
  <sheetFormatPr defaultColWidth="11.5703125" defaultRowHeight="12.75"/>
  <cols>
    <col min="6" max="16" width="0" hidden="1" customWidth="1"/>
    <col min="19" max="19" width="54.42578125" customWidth="1"/>
    <col min="20" max="20" width="67" customWidth="1"/>
    <col min="21" max="21" width="61.28515625" customWidth="1"/>
    <col min="22" max="22" width="52.140625" customWidth="1"/>
  </cols>
  <sheetData>
    <row r="1" spans="1:22">
      <c r="A1" s="1" t="s">
        <v>0</v>
      </c>
      <c r="B1">
        <v>10000</v>
      </c>
    </row>
    <row r="2" spans="1:22">
      <c r="A2" s="1" t="s">
        <v>1</v>
      </c>
      <c r="B2">
        <v>1</v>
      </c>
      <c r="E2">
        <v>2</v>
      </c>
      <c r="H2">
        <v>10</v>
      </c>
      <c r="K2">
        <v>1000</v>
      </c>
      <c r="N2">
        <v>10000</v>
      </c>
    </row>
    <row r="3" spans="1:22">
      <c r="A3" s="1" t="s">
        <v>2</v>
      </c>
    </row>
    <row r="4" spans="1:22">
      <c r="A4">
        <v>1</v>
      </c>
      <c r="B4">
        <v>0.435946</v>
      </c>
      <c r="C4">
        <v>0.41975000000000001</v>
      </c>
      <c r="D4">
        <v>0.45037199999999999</v>
      </c>
      <c r="R4" s="1" t="s">
        <v>3</v>
      </c>
    </row>
    <row r="5" spans="1:22">
      <c r="A5">
        <v>2</v>
      </c>
      <c r="B5">
        <v>0.54902600000000001</v>
      </c>
      <c r="C5">
        <v>0.53650399999999998</v>
      </c>
      <c r="D5">
        <v>0.55065799999999998</v>
      </c>
      <c r="E5">
        <v>0.27296900000000002</v>
      </c>
      <c r="F5">
        <v>0.27467399999999997</v>
      </c>
      <c r="G5">
        <v>0.26203399999999999</v>
      </c>
      <c r="H5">
        <v>5.7058999999999999E-2</v>
      </c>
      <c r="I5">
        <v>5.5147000000000002E-2</v>
      </c>
      <c r="J5">
        <v>5.2090999999999998E-2</v>
      </c>
      <c r="K5">
        <v>5.9790000000000003E-2</v>
      </c>
      <c r="L5">
        <v>5.8556999999999998E-2</v>
      </c>
      <c r="M5">
        <v>5.9004000000000001E-2</v>
      </c>
      <c r="N5">
        <v>0.70494000000000001</v>
      </c>
      <c r="O5">
        <v>0.73530700000000004</v>
      </c>
      <c r="P5">
        <v>0.73873999999999995</v>
      </c>
      <c r="R5" s="1" t="s">
        <v>4</v>
      </c>
      <c r="S5">
        <v>10000</v>
      </c>
      <c r="T5">
        <v>100000</v>
      </c>
      <c r="U5">
        <v>500000</v>
      </c>
      <c r="V5">
        <v>1000000</v>
      </c>
    </row>
    <row r="6" spans="1:22">
      <c r="A6">
        <v>3</v>
      </c>
      <c r="B6">
        <v>2.359E-3</v>
      </c>
      <c r="C6">
        <v>2.3449999999999999E-3</v>
      </c>
      <c r="D6">
        <v>2.4859999999999999E-3</v>
      </c>
      <c r="E6">
        <v>6.3029999999999996E-3</v>
      </c>
      <c r="F6">
        <v>6.4450000000000002E-3</v>
      </c>
      <c r="G6">
        <v>5.1060000000000003E-3</v>
      </c>
      <c r="H6">
        <v>1.6962000000000001E-2</v>
      </c>
      <c r="I6">
        <v>1.7654E-2</v>
      </c>
      <c r="J6">
        <v>1.6518000000000001E-2</v>
      </c>
      <c r="K6">
        <v>0.22011900000000001</v>
      </c>
      <c r="L6">
        <v>0.22759699999999999</v>
      </c>
      <c r="M6">
        <v>0.22680900000000001</v>
      </c>
      <c r="N6">
        <v>2.3514119999999998</v>
      </c>
      <c r="O6">
        <v>2.3551899999999999</v>
      </c>
      <c r="P6">
        <v>2.3499599999999998</v>
      </c>
      <c r="R6">
        <v>1</v>
      </c>
      <c r="S6" s="1" t="str">
        <f>_xlfn.CONCAT(AVERAGE(B4:D4),", ",AVERAGE(B4:D4),", ",AVERAGE(B4:D4),", ", AVERAGE(B4:D4))</f>
        <v>0.435356, 0.435356, 0.435356, 0.435356</v>
      </c>
      <c r="T6" t="str">
        <f>_xlfn.CONCAT(AVERAGE(B12:D12),", ",AVERAGE(B12:D12), ", ", AVERAGE(B12:D12), ", ", AVERAGE(B12:D12))</f>
        <v>41.7988453333333, 41.7988453333333, 41.7988453333333, 41.7988453333333</v>
      </c>
      <c r="U6" t="str">
        <f>_xlfn.CONCAT(B20, ", ", B20, ", ", B20, ", ", B20)</f>
        <v>980.988731, 980.988731, 980.988731, 980.988731</v>
      </c>
      <c r="V6" t="str">
        <f>_xlfn.CONCAT(B28,", ",B28, ", ", B28, ", ", B28)</f>
        <v>8547.043438, 8547.043438, 8547.043438, 8547.043438</v>
      </c>
    </row>
    <row r="7" spans="1:22">
      <c r="A7">
        <v>4</v>
      </c>
      <c r="B7">
        <v>0.46755999999999998</v>
      </c>
      <c r="C7">
        <v>0.44882499999999997</v>
      </c>
      <c r="D7">
        <v>0.47071200000000002</v>
      </c>
      <c r="E7">
        <v>0.22433400000000001</v>
      </c>
      <c r="F7">
        <v>0.22367799999999999</v>
      </c>
      <c r="G7">
        <v>0.22134999999999999</v>
      </c>
      <c r="H7">
        <v>4.607E-2</v>
      </c>
      <c r="I7">
        <v>4.4964999999999998E-2</v>
      </c>
      <c r="J7">
        <v>4.9992000000000002E-2</v>
      </c>
      <c r="K7">
        <v>5.2819999999999999E-2</v>
      </c>
      <c r="L7">
        <v>5.2275000000000002E-2</v>
      </c>
      <c r="M7">
        <v>4.2028000000000003E-2</v>
      </c>
      <c r="N7">
        <v>0.49191000000000001</v>
      </c>
      <c r="O7">
        <v>0.39795399999999997</v>
      </c>
      <c r="P7">
        <v>0.47925800000000002</v>
      </c>
      <c r="R7">
        <v>2</v>
      </c>
      <c r="S7" t="str">
        <f>_xlfn.CONCAT(AVERAGE(B5:D5),", ", AVERAGE(H5:J5),", ",AVERAGE(K5:M5), ", ", AVERAGE(N5:P5))</f>
        <v>0.545396, 0.0547656666666667, 0.059117, 0.726329</v>
      </c>
      <c r="T7" t="str">
        <f>_xlfn.CONCAT(AVERAGE(B13:D13),", ", AVERAGE(H13:J13), ", ", AVERAGE(K13:M13), ", ", AVERAGE(N13:P13))</f>
        <v>52.5445253333333, 5.40452033333333, 0.607655666666667, 5.81529133333333</v>
      </c>
      <c r="U7" t="str">
        <f>_xlfn.CONCAT(B21, ", ", AVERAGE(H21:J21), ", ", AVERAGE(K21:M21), ", ", AVERAGE(N21:P21))</f>
        <v>1236.245917, 129.004688, 4.06146166666667, 26.889734</v>
      </c>
      <c r="V7" t="str">
        <f>_xlfn.CONCAT( H29, ", ", AVERAGE(K29:M29), ", ", AVERAGE(N29:P29))</f>
        <v>528.367528, 11.3815833333333, 56.1180563333333</v>
      </c>
    </row>
    <row r="8" spans="1:22">
      <c r="R8">
        <v>3</v>
      </c>
      <c r="S8" s="1" t="s">
        <v>5</v>
      </c>
      <c r="T8" s="1" t="s">
        <v>6</v>
      </c>
      <c r="U8" s="1" t="s">
        <v>7</v>
      </c>
      <c r="V8" s="1" t="s">
        <v>8</v>
      </c>
    </row>
    <row r="9" spans="1:22">
      <c r="A9" s="1" t="s">
        <v>0</v>
      </c>
      <c r="B9">
        <v>100000</v>
      </c>
      <c r="R9">
        <v>4</v>
      </c>
      <c r="S9" t="str">
        <f>_xlfn.CONCAT(AVERAGE(B7:D7),", ", AVERAGE(H7:J7), ", ", AVERAGE(K7:M7), ", ", AVERAGE(N7:P7))</f>
        <v>0.462365666666667, 0.047009, 0.049041, 0.456374</v>
      </c>
      <c r="T9" t="str">
        <f>_xlfn.CONCAT(AVERAGE(B15:D15), ", ", AVERAGE(H15:J15), ", ", AVERAGE(K15:M15), ", ", AVERAGE(N15:P15))</f>
        <v>44.1403516666667, 6.87828233333333, 0.0915606666666667, 0.464009</v>
      </c>
      <c r="U9" t="str">
        <f>_xlfn.CONCAT(B23, ", ", AVERAGE(H23:J23), ", ", AVERAGE(K23:M23), ", ", AVERAGE(N23:P23))</f>
        <v>1099.193117, 174.827039, 2.34957333333333, 0.691773333333333</v>
      </c>
      <c r="V9" t="str">
        <f>_xlfn.CONCAT(8547.043438, ", ", H31, ", ", AVERAGE(K31:M31), ", ", AVERAGE(N31:P31))</f>
        <v>8547.043438, 765.892675, 10.24415, 1.06915166666667</v>
      </c>
    </row>
    <row r="10" spans="1:22">
      <c r="A10" s="1" t="s">
        <v>1</v>
      </c>
      <c r="B10">
        <v>1</v>
      </c>
      <c r="E10">
        <v>2</v>
      </c>
      <c r="H10">
        <v>10</v>
      </c>
      <c r="K10">
        <v>1000</v>
      </c>
      <c r="N10">
        <v>10000</v>
      </c>
    </row>
    <row r="11" spans="1:22">
      <c r="A11" s="1" t="s">
        <v>2</v>
      </c>
    </row>
    <row r="12" spans="1:22">
      <c r="A12">
        <v>1</v>
      </c>
      <c r="B12">
        <v>42.212119000000001</v>
      </c>
      <c r="C12">
        <v>41.274492000000002</v>
      </c>
      <c r="D12">
        <v>41.909925000000001</v>
      </c>
    </row>
    <row r="13" spans="1:22">
      <c r="A13">
        <v>2</v>
      </c>
      <c r="B13">
        <v>53.393828999999997</v>
      </c>
      <c r="C13">
        <v>51.806497</v>
      </c>
      <c r="D13">
        <v>52.433250000000001</v>
      </c>
      <c r="E13">
        <v>26.161712000000001</v>
      </c>
      <c r="F13">
        <v>26.005309</v>
      </c>
      <c r="G13">
        <v>25.113771</v>
      </c>
      <c r="H13">
        <v>5.4202269999999997</v>
      </c>
      <c r="I13">
        <v>5.4419250000000003</v>
      </c>
      <c r="J13">
        <v>5.3514090000000003</v>
      </c>
      <c r="K13">
        <v>0.60365100000000005</v>
      </c>
      <c r="L13">
        <v>0.61033099999999996</v>
      </c>
      <c r="M13">
        <v>0.608985</v>
      </c>
      <c r="N13">
        <v>5.7927099999999996</v>
      </c>
      <c r="O13">
        <v>5.7540659999999999</v>
      </c>
      <c r="P13">
        <v>5.8990980000000004</v>
      </c>
    </row>
    <row r="14" spans="1:22">
      <c r="A14">
        <v>3</v>
      </c>
      <c r="B14">
        <v>1.9213000000000001E-2</v>
      </c>
      <c r="C14">
        <v>2.4827999999999999E-2</v>
      </c>
      <c r="D14">
        <v>2.2904999999999998E-2</v>
      </c>
      <c r="E14">
        <v>4.2477000000000001E-2</v>
      </c>
      <c r="F14">
        <v>5.0375000000000003E-2</v>
      </c>
      <c r="G14">
        <v>4.7099000000000002E-2</v>
      </c>
      <c r="H14">
        <v>0.106304</v>
      </c>
      <c r="I14">
        <v>0.111263</v>
      </c>
      <c r="J14">
        <v>0.105443</v>
      </c>
      <c r="K14">
        <v>0.56771300000000002</v>
      </c>
      <c r="L14">
        <v>0.54572200000000004</v>
      </c>
      <c r="M14">
        <v>0.54744599999999999</v>
      </c>
      <c r="N14">
        <v>2.85921</v>
      </c>
      <c r="O14">
        <v>2.9788939999999999</v>
      </c>
      <c r="P14">
        <v>2.7903150000000001</v>
      </c>
    </row>
    <row r="15" spans="1:22">
      <c r="A15">
        <v>4</v>
      </c>
      <c r="B15">
        <v>43.854849999999999</v>
      </c>
      <c r="C15">
        <v>43.363975000000003</v>
      </c>
      <c r="D15">
        <v>45.20223</v>
      </c>
      <c r="E15">
        <v>23.352618</v>
      </c>
      <c r="F15">
        <v>23.366527999999999</v>
      </c>
      <c r="G15">
        <v>23.585318000000001</v>
      </c>
      <c r="H15">
        <v>6.7946070000000001</v>
      </c>
      <c r="I15">
        <v>6.8497899999999996</v>
      </c>
      <c r="J15">
        <v>6.9904500000000001</v>
      </c>
      <c r="K15">
        <v>9.3573000000000003E-2</v>
      </c>
      <c r="L15">
        <v>9.3736E-2</v>
      </c>
      <c r="M15">
        <v>8.7373000000000006E-2</v>
      </c>
      <c r="N15">
        <v>0.43181399999999998</v>
      </c>
      <c r="O15">
        <v>0.48306100000000002</v>
      </c>
      <c r="P15">
        <v>0.47715200000000002</v>
      </c>
    </row>
    <row r="17" spans="1:16">
      <c r="A17" s="1" t="s">
        <v>0</v>
      </c>
      <c r="B17">
        <v>500000</v>
      </c>
    </row>
    <row r="18" spans="1:16">
      <c r="A18" s="1" t="s">
        <v>1</v>
      </c>
      <c r="B18">
        <v>1</v>
      </c>
      <c r="E18">
        <v>2</v>
      </c>
      <c r="H18">
        <v>10</v>
      </c>
      <c r="K18">
        <v>1000</v>
      </c>
      <c r="N18">
        <v>10000</v>
      </c>
    </row>
    <row r="19" spans="1:16">
      <c r="A19" s="1" t="s">
        <v>2</v>
      </c>
    </row>
    <row r="20" spans="1:16">
      <c r="A20">
        <v>1</v>
      </c>
      <c r="B20">
        <v>980.98873100000003</v>
      </c>
    </row>
    <row r="21" spans="1:16">
      <c r="A21">
        <v>2</v>
      </c>
      <c r="B21">
        <v>1236.245917</v>
      </c>
      <c r="E21">
        <v>623.65714600000001</v>
      </c>
      <c r="H21">
        <v>131.44143600000001</v>
      </c>
      <c r="I21">
        <v>127.827528</v>
      </c>
      <c r="J21">
        <v>127.74509999999999</v>
      </c>
      <c r="K21">
        <v>4.1060749999999997</v>
      </c>
      <c r="L21">
        <v>4.0441649999999996</v>
      </c>
      <c r="M21">
        <v>4.0341449999999996</v>
      </c>
      <c r="N21">
        <v>25.878364000000001</v>
      </c>
      <c r="O21">
        <v>27.437415000000001</v>
      </c>
      <c r="P21">
        <v>27.353422999999999</v>
      </c>
    </row>
    <row r="22" spans="1:16">
      <c r="A22">
        <v>3</v>
      </c>
      <c r="B22">
        <v>9.4053999999999999E-2</v>
      </c>
      <c r="E22">
        <v>0.187198</v>
      </c>
      <c r="H22">
        <v>0.50619000000000003</v>
      </c>
      <c r="I22">
        <v>0.47362300000000002</v>
      </c>
      <c r="J22">
        <v>0.44524399999999997</v>
      </c>
      <c r="K22">
        <v>1.8805730000000001</v>
      </c>
      <c r="L22">
        <v>1.8548750000000001</v>
      </c>
      <c r="M22">
        <v>1.79328</v>
      </c>
      <c r="N22">
        <v>5.8628169999999997</v>
      </c>
      <c r="O22">
        <v>6.0013129999999997</v>
      </c>
      <c r="P22">
        <v>5.7664309999999999</v>
      </c>
    </row>
    <row r="23" spans="1:16">
      <c r="A23">
        <v>4</v>
      </c>
      <c r="B23">
        <v>1099.193117</v>
      </c>
      <c r="E23">
        <v>569.600549</v>
      </c>
      <c r="H23">
        <v>173.65782300000001</v>
      </c>
      <c r="I23">
        <v>174.19923199999999</v>
      </c>
      <c r="J23">
        <v>176.62406200000001</v>
      </c>
      <c r="K23">
        <v>2.3835320000000002</v>
      </c>
      <c r="L23">
        <v>2.353701</v>
      </c>
      <c r="M23">
        <v>2.3114870000000001</v>
      </c>
      <c r="N23">
        <v>0.700407</v>
      </c>
      <c r="O23">
        <v>0.69075900000000001</v>
      </c>
      <c r="P23">
        <v>0.68415400000000004</v>
      </c>
    </row>
    <row r="25" spans="1:16">
      <c r="A25" s="1" t="s">
        <v>0</v>
      </c>
      <c r="B25">
        <v>1000000</v>
      </c>
    </row>
    <row r="26" spans="1:16">
      <c r="A26" s="1" t="s">
        <v>1</v>
      </c>
      <c r="B26">
        <v>1</v>
      </c>
      <c r="E26">
        <v>2</v>
      </c>
      <c r="H26">
        <v>10</v>
      </c>
      <c r="K26">
        <v>1000</v>
      </c>
      <c r="N26">
        <v>10000</v>
      </c>
    </row>
    <row r="27" spans="1:16">
      <c r="A27" s="1" t="s">
        <v>2</v>
      </c>
    </row>
    <row r="28" spans="1:16">
      <c r="A28">
        <v>1</v>
      </c>
      <c r="B28">
        <v>8547.0434380000006</v>
      </c>
    </row>
    <row r="29" spans="1:16">
      <c r="A29">
        <v>2</v>
      </c>
      <c r="H29">
        <v>528.36752799999999</v>
      </c>
      <c r="K29">
        <v>11.545577</v>
      </c>
      <c r="L29">
        <v>10.776498999999999</v>
      </c>
      <c r="M29">
        <v>11.822673999999999</v>
      </c>
      <c r="N29">
        <v>57.170777999999999</v>
      </c>
      <c r="O29">
        <v>55.794660999999998</v>
      </c>
      <c r="P29">
        <v>55.388730000000002</v>
      </c>
    </row>
    <row r="30" spans="1:16">
      <c r="A30">
        <v>3</v>
      </c>
      <c r="H30">
        <v>1.018343</v>
      </c>
      <c r="K30">
        <v>3.7153200000000002</v>
      </c>
      <c r="L30">
        <v>3.3003680000000002</v>
      </c>
      <c r="M30">
        <v>3.2275040000000002</v>
      </c>
      <c r="N30">
        <v>9.2057079999999996</v>
      </c>
      <c r="O30">
        <v>9.342238</v>
      </c>
      <c r="P30">
        <v>9.3244500000000006</v>
      </c>
    </row>
    <row r="31" spans="1:16">
      <c r="A31">
        <v>4</v>
      </c>
      <c r="H31">
        <v>765.89267500000005</v>
      </c>
      <c r="K31">
        <v>10.313027999999999</v>
      </c>
      <c r="L31">
        <v>10.296310999999999</v>
      </c>
      <c r="M31">
        <v>10.123111</v>
      </c>
      <c r="N31">
        <v>1.0602199999999999</v>
      </c>
      <c r="O31">
        <v>1.087348</v>
      </c>
      <c r="P31">
        <v>1.059887</v>
      </c>
    </row>
    <row r="35" spans="1:22">
      <c r="A35" s="2" t="s">
        <v>16</v>
      </c>
      <c r="B35">
        <v>10000</v>
      </c>
    </row>
    <row r="36" spans="1:22">
      <c r="A36" s="2" t="s">
        <v>17</v>
      </c>
      <c r="B36">
        <v>10000</v>
      </c>
      <c r="C36">
        <v>100000</v>
      </c>
      <c r="D36">
        <v>500000</v>
      </c>
      <c r="E36">
        <v>1000000</v>
      </c>
    </row>
    <row r="37" spans="1:22">
      <c r="A37">
        <v>1</v>
      </c>
      <c r="B37">
        <v>0.43535600000000002</v>
      </c>
      <c r="C37">
        <v>41.798845300000004</v>
      </c>
      <c r="D37">
        <v>980.98873100000003</v>
      </c>
      <c r="E37">
        <v>8547.0434380000006</v>
      </c>
      <c r="R37" s="1" t="s">
        <v>3</v>
      </c>
    </row>
    <row r="38" spans="1:22">
      <c r="A38">
        <v>2</v>
      </c>
      <c r="B38">
        <v>0.726329</v>
      </c>
      <c r="C38">
        <v>5.8152913000000002</v>
      </c>
      <c r="D38">
        <v>26.889734000000001</v>
      </c>
      <c r="E38">
        <v>56.118056299999999</v>
      </c>
      <c r="R38" s="1" t="s">
        <v>11</v>
      </c>
      <c r="S38">
        <v>1</v>
      </c>
      <c r="T38">
        <v>10</v>
      </c>
      <c r="U38">
        <v>1000</v>
      </c>
      <c r="V38">
        <v>10000</v>
      </c>
    </row>
    <row r="39" spans="1:22">
      <c r="A39">
        <v>3</v>
      </c>
      <c r="B39">
        <v>8.2200000000000006</v>
      </c>
      <c r="C39">
        <v>9.6</v>
      </c>
      <c r="D39">
        <v>12.96</v>
      </c>
      <c r="E39">
        <v>20.059999999999999</v>
      </c>
      <c r="R39">
        <v>1</v>
      </c>
      <c r="S39" s="1" t="str">
        <f>_xlfn.CONCAT(AVERAGE(B4:D4),", ",AVERAGE(B12:D12),", ",B20, ", ", B28)</f>
        <v>0.435356, 41.7988453333333, 980.988731, 8547.043438</v>
      </c>
      <c r="T39" t="str">
        <f>_xlfn.CONCAT(0.443216,", ",42.32436,", ",B20, ", ", B28)</f>
        <v>0.443216, 42.32436, 980.988731, 8547.043438</v>
      </c>
      <c r="U39" t="str">
        <f>_xlfn.CONCAT(0.439374,", ",41.84587,", ",B20, ", ", B28)</f>
        <v>0.439374, 41.84587, 980.988731, 8547.043438</v>
      </c>
      <c r="V39" t="str">
        <f>_xlfn.CONCAT(0.441512,", ",41.68911,", ",B20, ", ", B28)</f>
        <v>0.441512, 41.68911, 980.988731, 8547.043438</v>
      </c>
    </row>
    <row r="40" spans="1:22">
      <c r="A40">
        <v>4</v>
      </c>
      <c r="B40">
        <v>0.456374</v>
      </c>
      <c r="C40">
        <v>0.464009</v>
      </c>
      <c r="D40">
        <v>0.69177299999999997</v>
      </c>
      <c r="E40">
        <v>1.0691516000000001</v>
      </c>
      <c r="R40">
        <v>2</v>
      </c>
      <c r="S40" t="str">
        <f>_xlfn.CONCAT(AVERAGE(B5:D5),", ", AVERAGE(B13:D13),", ",B21)</f>
        <v>0.545396, 52.5445253333333, 1236.245917</v>
      </c>
      <c r="T40" t="str">
        <f>_xlfn.CONCAT(AVERAGE(H5:J5),", ", AVERAGE(H13:J13), ", ", AVERAGE(H21:J21), ", ", H29)</f>
        <v>0.0547656666666667, 5.40452033333333, 129.004688, 528.367528</v>
      </c>
      <c r="U40" t="str">
        <f>_xlfn.CONCAT(AVERAGE(K5:M5), ", ", AVERAGE(K13:M13), ", ", AVERAGE(K21:M21), ", ", AVERAGE(K29:M29))</f>
        <v>0.059117, 0.607655666666667, 4.06146166666667, 11.3815833333333</v>
      </c>
      <c r="V40" t="str">
        <f>_xlfn.CONCAT(AVERAGE(N5:P5), ", ", AVERAGE(N13:P13), ", ", AVERAGE(N21:P21), ", ", AVERAGE(N29:P29))</f>
        <v>0.726329, 5.81529133333333, 26.889734, 56.1180563333333</v>
      </c>
    </row>
    <row r="41" spans="1:22">
      <c r="R41">
        <v>3</v>
      </c>
      <c r="S41" s="1" t="s">
        <v>12</v>
      </c>
      <c r="T41" s="1" t="s">
        <v>13</v>
      </c>
      <c r="U41" s="1" t="s">
        <v>14</v>
      </c>
      <c r="V41" s="1" t="s">
        <v>15</v>
      </c>
    </row>
    <row r="42" spans="1:22">
      <c r="R42">
        <v>4</v>
      </c>
      <c r="S42" t="str">
        <f>_xlfn.CONCAT(AVERAGE(B7:D7),", ", AVERAGE(B15:D15), ", ", B23)</f>
        <v>0.462365666666667, 44.1403516666667, 1099.193117</v>
      </c>
      <c r="T42" t="str">
        <f>_xlfn.CONCAT(AVERAGE(H7:J7), ", ", AVERAGE(H15:J15), ", ", AVERAGE(H23:J23), ", ", H31)</f>
        <v>0.047009, 6.87828233333333, 174.827039, 765.892675</v>
      </c>
      <c r="U42" t="str">
        <f>_xlfn.CONCAT(AVERAGE(K7:M7), ", ", AVERAGE(K15:M15), ", ", AVERAGE(K23:M23), ", ", AVERAGE(K31:M31))</f>
        <v>0.049041, 0.0915606666666667, 2.34957333333333, 10.24415</v>
      </c>
      <c r="V42" t="str">
        <f>_xlfn.CONCAT(AVERAGE(N7:P7), ", ", AVERAGE(N15:P15), ", ", AVERAGE(N23:P23), ", ", AVERAGE(N31:P31))</f>
        <v>0.456374, 0.464009, 0.691773333333333, 1.06915166666667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9"/>
  <sheetViews>
    <sheetView tabSelected="1" zoomScale="115" zoomScaleNormal="115" workbookViewId="0">
      <selection activeCell="Y36" sqref="Y36"/>
    </sheetView>
  </sheetViews>
  <sheetFormatPr defaultColWidth="11.5703125" defaultRowHeight="12.75"/>
  <sheetData>
    <row r="1" spans="1:28">
      <c r="A1" s="1" t="s">
        <v>9</v>
      </c>
      <c r="B1">
        <v>10000</v>
      </c>
      <c r="I1" s="1" t="s">
        <v>9</v>
      </c>
      <c r="J1">
        <v>100000</v>
      </c>
      <c r="Q1" t="s">
        <v>9</v>
      </c>
      <c r="R1">
        <v>500000</v>
      </c>
      <c r="X1" s="1" t="s">
        <v>9</v>
      </c>
      <c r="Y1">
        <v>1000000</v>
      </c>
    </row>
    <row r="2" spans="1:28">
      <c r="A2" s="1" t="s">
        <v>10</v>
      </c>
      <c r="B2">
        <v>1</v>
      </c>
      <c r="C2">
        <v>10</v>
      </c>
      <c r="D2">
        <v>1000</v>
      </c>
      <c r="E2">
        <v>10000</v>
      </c>
      <c r="I2" s="1" t="s">
        <v>10</v>
      </c>
      <c r="J2">
        <v>1</v>
      </c>
      <c r="K2">
        <v>10</v>
      </c>
      <c r="L2">
        <v>1000</v>
      </c>
      <c r="M2">
        <v>10000</v>
      </c>
      <c r="Q2" t="s">
        <v>10</v>
      </c>
      <c r="R2">
        <v>1</v>
      </c>
      <c r="S2">
        <v>10</v>
      </c>
      <c r="T2">
        <v>1000</v>
      </c>
      <c r="U2">
        <v>10000</v>
      </c>
      <c r="X2" s="1" t="s">
        <v>10</v>
      </c>
      <c r="Y2">
        <v>1</v>
      </c>
      <c r="Z2">
        <v>10</v>
      </c>
      <c r="AA2">
        <v>1000</v>
      </c>
      <c r="AB2">
        <v>10000</v>
      </c>
    </row>
    <row r="3" spans="1:28">
      <c r="A3">
        <v>1</v>
      </c>
      <c r="B3">
        <f>AVERAGE(工作表2!B4:D4)</f>
        <v>0.43535600000000002</v>
      </c>
      <c r="C3" s="1">
        <v>0.443216</v>
      </c>
      <c r="D3" s="1">
        <v>0.43937399999999999</v>
      </c>
      <c r="E3" s="1">
        <v>0.44151200000000002</v>
      </c>
      <c r="I3">
        <v>1</v>
      </c>
      <c r="J3">
        <v>41.798845</v>
      </c>
      <c r="K3">
        <v>42.324359999999999</v>
      </c>
      <c r="L3">
        <v>41.845869999999998</v>
      </c>
      <c r="M3">
        <v>41.689109999999999</v>
      </c>
      <c r="Q3">
        <v>1</v>
      </c>
      <c r="R3">
        <v>980.98873100000003</v>
      </c>
      <c r="S3">
        <v>980.98873100000003</v>
      </c>
      <c r="T3">
        <v>980.98873100000003</v>
      </c>
      <c r="U3">
        <v>980.98873100000003</v>
      </c>
      <c r="X3">
        <v>1</v>
      </c>
      <c r="Y3">
        <v>8547.0434380000006</v>
      </c>
      <c r="Z3">
        <v>8547.0434380000006</v>
      </c>
      <c r="AA3">
        <v>8547.0434380000006</v>
      </c>
      <c r="AB3">
        <v>8547.0434380000006</v>
      </c>
    </row>
    <row r="4" spans="1:28">
      <c r="A4">
        <v>2</v>
      </c>
      <c r="B4">
        <v>0.54539599999999999</v>
      </c>
      <c r="C4">
        <v>5.4766000000000002E-2</v>
      </c>
      <c r="D4">
        <v>5.9117000000000003E-2</v>
      </c>
      <c r="E4">
        <v>0.726329</v>
      </c>
      <c r="I4">
        <v>2</v>
      </c>
      <c r="J4">
        <v>52.544525</v>
      </c>
      <c r="K4">
        <v>5.4045199999999998</v>
      </c>
      <c r="L4">
        <v>0.60765599999999997</v>
      </c>
      <c r="M4">
        <v>5.8152910000000002</v>
      </c>
      <c r="Q4">
        <v>2</v>
      </c>
      <c r="R4">
        <v>1236.245917</v>
      </c>
      <c r="S4">
        <v>129.00468799999999</v>
      </c>
      <c r="T4">
        <v>4.0614616666666663</v>
      </c>
      <c r="U4">
        <v>26.889734000000004</v>
      </c>
      <c r="X4">
        <v>2</v>
      </c>
      <c r="Y4">
        <v>8547.0434399999995</v>
      </c>
      <c r="Z4">
        <v>528.36752799999999</v>
      </c>
      <c r="AA4">
        <v>11.381582999999999</v>
      </c>
      <c r="AB4">
        <v>56.118056000000003</v>
      </c>
    </row>
    <row r="5" spans="1:28">
      <c r="A5">
        <v>3</v>
      </c>
      <c r="B5">
        <v>0.43</v>
      </c>
      <c r="C5">
        <v>0.06</v>
      </c>
      <c r="D5">
        <v>0.44</v>
      </c>
      <c r="E5">
        <v>8.2200000000000006</v>
      </c>
      <c r="I5">
        <v>3</v>
      </c>
      <c r="J5">
        <v>42.66</v>
      </c>
      <c r="K5">
        <v>4.2300000000000004</v>
      </c>
      <c r="L5">
        <v>0.89</v>
      </c>
      <c r="M5">
        <v>9.6</v>
      </c>
      <c r="Q5">
        <v>3</v>
      </c>
      <c r="R5">
        <v>1073.48</v>
      </c>
      <c r="S5">
        <v>108.05</v>
      </c>
      <c r="T5">
        <v>3.01</v>
      </c>
      <c r="U5">
        <v>12.96</v>
      </c>
      <c r="X5">
        <v>3</v>
      </c>
      <c r="Y5">
        <v>8547.0434380000006</v>
      </c>
      <c r="Z5">
        <v>455.91</v>
      </c>
      <c r="AA5">
        <v>7.57</v>
      </c>
      <c r="AB5">
        <v>20.059999999999999</v>
      </c>
    </row>
    <row r="6" spans="1:28">
      <c r="A6">
        <v>4</v>
      </c>
      <c r="B6">
        <v>0.462366</v>
      </c>
      <c r="C6">
        <v>4.7009000000000002E-2</v>
      </c>
      <c r="D6">
        <v>4.9041000000000001E-2</v>
      </c>
      <c r="E6">
        <v>0.456374</v>
      </c>
      <c r="I6">
        <v>4</v>
      </c>
      <c r="J6">
        <v>44.140351666666703</v>
      </c>
      <c r="K6">
        <v>6.8782823333333303</v>
      </c>
      <c r="L6">
        <v>9.1560666666666707E-2</v>
      </c>
      <c r="M6">
        <v>0.464009</v>
      </c>
      <c r="Q6">
        <v>4</v>
      </c>
      <c r="R6">
        <v>1099.193117</v>
      </c>
      <c r="S6">
        <v>174.82703900000001</v>
      </c>
      <c r="T6">
        <v>2.3495729999999999</v>
      </c>
      <c r="U6">
        <v>0.69177299999999997</v>
      </c>
      <c r="X6">
        <v>4</v>
      </c>
      <c r="Y6">
        <v>8547.0434380000006</v>
      </c>
      <c r="Z6">
        <v>765.89267500000005</v>
      </c>
      <c r="AA6">
        <v>10.244149999999999</v>
      </c>
      <c r="AB6">
        <v>1.0691516000000001</v>
      </c>
    </row>
    <row r="33" spans="1:28">
      <c r="A33" s="2" t="s">
        <v>16</v>
      </c>
      <c r="B33">
        <v>1</v>
      </c>
    </row>
    <row r="34" spans="1:28">
      <c r="A34" s="2" t="s">
        <v>17</v>
      </c>
      <c r="B34">
        <v>10000</v>
      </c>
      <c r="C34">
        <v>100000</v>
      </c>
      <c r="D34">
        <v>500000</v>
      </c>
      <c r="E34">
        <v>1000000</v>
      </c>
      <c r="I34" s="2" t="s">
        <v>16</v>
      </c>
      <c r="J34">
        <v>10</v>
      </c>
      <c r="Q34" s="2" t="s">
        <v>16</v>
      </c>
      <c r="R34">
        <v>1000</v>
      </c>
      <c r="X34" s="2" t="s">
        <v>16</v>
      </c>
      <c r="Y34">
        <v>10000</v>
      </c>
    </row>
    <row r="35" spans="1:28">
      <c r="A35">
        <v>1</v>
      </c>
      <c r="B35">
        <v>0.43535600000000002</v>
      </c>
      <c r="C35">
        <v>41.798845300000004</v>
      </c>
      <c r="D35">
        <v>980.98873100000003</v>
      </c>
      <c r="E35">
        <v>8547.0434380000006</v>
      </c>
      <c r="I35" s="2" t="s">
        <v>17</v>
      </c>
      <c r="J35">
        <v>10000</v>
      </c>
      <c r="K35">
        <v>100000</v>
      </c>
      <c r="L35">
        <v>500000</v>
      </c>
      <c r="M35">
        <v>1000000</v>
      </c>
      <c r="Q35" s="2" t="s">
        <v>17</v>
      </c>
      <c r="R35">
        <v>10000</v>
      </c>
      <c r="S35">
        <v>100000</v>
      </c>
      <c r="T35">
        <v>500000</v>
      </c>
      <c r="U35">
        <v>1000000</v>
      </c>
      <c r="X35" s="2" t="s">
        <v>17</v>
      </c>
      <c r="Y35">
        <v>10000</v>
      </c>
      <c r="Z35">
        <v>100000</v>
      </c>
      <c r="AA35">
        <v>500000</v>
      </c>
      <c r="AB35">
        <v>1000000</v>
      </c>
    </row>
    <row r="36" spans="1:28">
      <c r="A36">
        <v>2</v>
      </c>
      <c r="B36">
        <v>0.54539599999999999</v>
      </c>
      <c r="C36">
        <v>52.544525299999997</v>
      </c>
      <c r="D36">
        <v>1236.245917</v>
      </c>
      <c r="E36">
        <v>8547.0434380000006</v>
      </c>
      <c r="I36">
        <v>1</v>
      </c>
      <c r="J36">
        <v>0.443216</v>
      </c>
      <c r="K36">
        <v>42.324359999999999</v>
      </c>
      <c r="L36">
        <v>980.98873100000003</v>
      </c>
      <c r="M36">
        <v>8547.0434380000006</v>
      </c>
      <c r="Q36">
        <v>1</v>
      </c>
      <c r="R36">
        <v>0.43937399999999999</v>
      </c>
      <c r="S36">
        <v>41.845869999999998</v>
      </c>
      <c r="T36">
        <v>980.98873100000003</v>
      </c>
      <c r="U36">
        <v>8547.0434380000006</v>
      </c>
      <c r="X36">
        <v>1</v>
      </c>
      <c r="Y36">
        <v>0.44151200000000002</v>
      </c>
      <c r="Z36">
        <v>41.689109999999999</v>
      </c>
      <c r="AA36">
        <v>980.98873100000003</v>
      </c>
      <c r="AB36">
        <v>8547.0434380000006</v>
      </c>
    </row>
    <row r="37" spans="1:28">
      <c r="A37">
        <v>3</v>
      </c>
      <c r="B37">
        <v>0.43</v>
      </c>
      <c r="C37">
        <v>42.66</v>
      </c>
      <c r="D37">
        <v>1073.48</v>
      </c>
      <c r="E37">
        <v>8547.0434380000006</v>
      </c>
      <c r="I37">
        <v>2</v>
      </c>
      <c r="J37">
        <v>5.4765660000000001E-2</v>
      </c>
      <c r="K37">
        <v>5.4045203329999998</v>
      </c>
      <c r="L37">
        <v>129.00468799999999</v>
      </c>
      <c r="M37">
        <v>528.36752799999999</v>
      </c>
      <c r="Q37">
        <v>2</v>
      </c>
      <c r="R37">
        <v>5.9117000000000003E-2</v>
      </c>
      <c r="S37">
        <v>0.60765566000000004</v>
      </c>
      <c r="T37">
        <v>4.06146166</v>
      </c>
      <c r="U37">
        <v>11.381582999999999</v>
      </c>
      <c r="X37">
        <v>2</v>
      </c>
      <c r="Y37">
        <v>0.726329</v>
      </c>
      <c r="Z37">
        <v>5.8152913000000002</v>
      </c>
      <c r="AA37">
        <v>26.889734000000001</v>
      </c>
      <c r="AB37">
        <v>56.118056299999999</v>
      </c>
    </row>
    <row r="38" spans="1:28">
      <c r="A38">
        <v>4</v>
      </c>
      <c r="B38">
        <v>0.46236559999999999</v>
      </c>
      <c r="C38">
        <v>44.14035166</v>
      </c>
      <c r="D38">
        <v>1099.193117</v>
      </c>
      <c r="E38">
        <v>8547.0434399999995</v>
      </c>
      <c r="I38">
        <v>3</v>
      </c>
      <c r="J38">
        <v>0.06</v>
      </c>
      <c r="K38">
        <v>4.2300000000000004</v>
      </c>
      <c r="L38">
        <v>108.05</v>
      </c>
      <c r="M38">
        <v>455.91</v>
      </c>
      <c r="Q38">
        <v>3</v>
      </c>
      <c r="R38">
        <v>0.44</v>
      </c>
      <c r="S38">
        <v>0.89</v>
      </c>
      <c r="T38">
        <v>3.01</v>
      </c>
      <c r="U38">
        <v>7.57</v>
      </c>
      <c r="X38">
        <v>3</v>
      </c>
      <c r="Y38">
        <v>8.2200000000000006</v>
      </c>
      <c r="Z38">
        <v>9.6</v>
      </c>
      <c r="AA38">
        <v>12.96</v>
      </c>
      <c r="AB38">
        <v>20.059999999999999</v>
      </c>
    </row>
    <row r="39" spans="1:28">
      <c r="I39">
        <v>4</v>
      </c>
      <c r="J39">
        <v>4.7009000000000002E-2</v>
      </c>
      <c r="K39">
        <v>6.8782823300000002</v>
      </c>
      <c r="L39">
        <v>174.82703900000001</v>
      </c>
      <c r="M39">
        <v>765.89267500000005</v>
      </c>
      <c r="Q39">
        <v>4</v>
      </c>
      <c r="R39">
        <v>4.9041000000000001E-2</v>
      </c>
      <c r="S39">
        <v>9.1560600000000006E-2</v>
      </c>
      <c r="T39">
        <v>2.3495732999999999</v>
      </c>
      <c r="U39">
        <v>10.244149999999999</v>
      </c>
      <c r="X39">
        <v>4</v>
      </c>
      <c r="Y39">
        <v>0.456374</v>
      </c>
      <c r="Z39">
        <v>0.464009</v>
      </c>
      <c r="AA39">
        <v>0.69177299999999997</v>
      </c>
      <c r="AB39">
        <v>1.0691516000000001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Roman,標準"&amp;12頁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黃乙家</cp:lastModifiedBy>
  <dcterms:modified xsi:type="dcterms:W3CDTF">2024-11-18T18:31:41Z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2024-11-15T20:23:47Z</dcterms:created>
  <dc:creator/>
  <dc:description/>
  <dc:language>zh-TW</dc:language>
  <cp:lastModifiedBy/>
  <dcterms:modified xsi:type="dcterms:W3CDTF">2024-11-15T23:51:03Z</dcterms:modified>
  <cp:revision>11</cp:revision>
  <dc:subject/>
  <dc:title/>
</cp:coreProperties>
</file>