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ks\Desktop\Projects\Heroin\opiod_post_surgery\Matched_case_control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32" i="1"/>
  <c r="N29" i="1"/>
  <c r="M17" i="1"/>
  <c r="N17" i="1" s="1"/>
  <c r="M18" i="1"/>
  <c r="N18" i="1" s="1"/>
  <c r="M16" i="1"/>
  <c r="N16" i="1" s="1"/>
  <c r="E17" i="1"/>
  <c r="F17" i="1" s="1"/>
  <c r="E18" i="1"/>
  <c r="F18" i="1" s="1"/>
  <c r="E16" i="1"/>
  <c r="F16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M30" i="1"/>
  <c r="N30" i="1" s="1"/>
  <c r="M31" i="1"/>
  <c r="N31" i="1" s="1"/>
  <c r="M32" i="1"/>
  <c r="M33" i="1"/>
  <c r="N33" i="1" s="1"/>
  <c r="M34" i="1"/>
  <c r="N34" i="1" s="1"/>
  <c r="M35" i="1"/>
  <c r="M36" i="1"/>
  <c r="N36" i="1" s="1"/>
  <c r="M37" i="1"/>
  <c r="N37" i="1" s="1"/>
  <c r="M23" i="1"/>
  <c r="N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3" i="1"/>
  <c r="F23" i="1" s="1"/>
</calcChain>
</file>

<file path=xl/sharedStrings.xml><?xml version="1.0" encoding="utf-8"?>
<sst xmlns="http://schemas.openxmlformats.org/spreadsheetml/2006/main" count="55" uniqueCount="25">
  <si>
    <t>Matched case-control design - What sample size is needed to achieve 80% power for detecting an association at P&lt;5e-8.</t>
  </si>
  <si>
    <t>Parameters in Quanto with baseline risk=1% and ranging MAF</t>
  </si>
  <si>
    <t>Hypothesis --&gt; Gene Only</t>
  </si>
  <si>
    <t>Gene G --&gt; Allele Frequency = [0.1, 0.5] by 0.1</t>
  </si>
  <si>
    <t>Gene G --&gt; Inheritance mode = Log Additive</t>
  </si>
  <si>
    <t>Outcome Model --&gt; Baseline Risk = 0.01</t>
  </si>
  <si>
    <t>Outcome Model --&gt; Genetic Effect = [1.1, 1.3] by 0.1</t>
  </si>
  <si>
    <t>Power --&gt; 0.8</t>
  </si>
  <si>
    <t>Power --&gt; Type 1 error rate = 5e-8 (Two-sided)</t>
  </si>
  <si>
    <t>Parameters in Quanto with baseline risk=5% and ranging MAF</t>
  </si>
  <si>
    <t>Outcome Model --&gt; Baseline Risk = 0.05</t>
  </si>
  <si>
    <t>Outcome/Design --&gt; Disease --&gt; Case-Control (matched)</t>
  </si>
  <si>
    <t>Baseline Risk =  1%</t>
  </si>
  <si>
    <t>Frequency</t>
  </si>
  <si>
    <t>Odds Ratio</t>
  </si>
  <si>
    <t>cases</t>
  </si>
  <si>
    <t>controls</t>
  </si>
  <si>
    <t>total</t>
  </si>
  <si>
    <t>MAF=11%</t>
  </si>
  <si>
    <t>Baseline Risk = 5%</t>
  </si>
  <si>
    <t>MAF=10%</t>
  </si>
  <si>
    <t>MAF=20%</t>
  </si>
  <si>
    <t>MAF=30%</t>
  </si>
  <si>
    <t>MAF=40%</t>
  </si>
  <si>
    <t>MAF=50%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</si>
</sst>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/>
    <xf numFmtId="0" fontId="0" fillId="0" borderId="0" xfId="0" applyFont="1" applyBorder="1"/>
    <xf numFmtId="0" fontId="0" fillId="0" borderId="6" xfId="0" applyFont="1" applyBorder="1"/>
    <xf numFmtId="0" fontId="1" fillId="0" borderId="10" xfId="0" applyFont="1" applyBorder="1"/>
    <xf numFmtId="0" fontId="0" fillId="0" borderId="1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sample size needed with matched case/control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80% power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 rate = 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A5-4471-99F6-70C6B8D0ABD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0A5-4471-99F6-70C6B8D0ABD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A5-4471-99F6-70C6B8D0ABD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00A5-4471-99F6-70C6B8D0ABD6}"/>
              </c:ext>
            </c:extLst>
          </c:dPt>
          <c:cat>
            <c:multiLvlStrRef>
              <c:f>Sheet1!$J$23:$K$37</c:f>
              <c:multiLvlStrCache>
                <c:ptCount val="15"/>
                <c:lvl>
                  <c:pt idx="0">
                    <c:v>1.1</c:v>
                  </c:pt>
                  <c:pt idx="1">
                    <c:v>1.2</c:v>
                  </c:pt>
                  <c:pt idx="2">
                    <c:v>1.3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1.3</c:v>
                  </c:pt>
                  <c:pt idx="6">
                    <c:v>1.1</c:v>
                  </c:pt>
                  <c:pt idx="7">
                    <c:v>1.2</c:v>
                  </c:pt>
                  <c:pt idx="8">
                    <c:v>1.3</c:v>
                  </c:pt>
                  <c:pt idx="9">
                    <c:v>1.1</c:v>
                  </c:pt>
                  <c:pt idx="10">
                    <c:v>1.2</c:v>
                  </c:pt>
                  <c:pt idx="11">
                    <c:v>1.3</c:v>
                  </c:pt>
                  <c:pt idx="12">
                    <c:v>1.1</c:v>
                  </c:pt>
                  <c:pt idx="13">
                    <c:v>1.2</c:v>
                  </c:pt>
                  <c:pt idx="14">
                    <c:v>1.3</c:v>
                  </c:pt>
                </c:lvl>
                <c:lvl>
                  <c:pt idx="0">
                    <c:v>MAF=10%</c:v>
                  </c:pt>
                  <c:pt idx="3">
                    <c:v>MAF=20%</c:v>
                  </c:pt>
                  <c:pt idx="6">
                    <c:v>MAF=30%</c:v>
                  </c:pt>
                  <c:pt idx="9">
                    <c:v>MAF=40%</c:v>
                  </c:pt>
                  <c:pt idx="12">
                    <c:v>MAF=50%</c:v>
                  </c:pt>
                </c:lvl>
              </c:multiLvlStrCache>
            </c:multiLvlStrRef>
          </c:cat>
          <c:val>
            <c:numRef>
              <c:f>Sheet1!$N$23:$N$37</c:f>
              <c:numCache>
                <c:formatCode>General</c:formatCode>
                <c:ptCount val="15"/>
                <c:pt idx="0">
                  <c:v>93688</c:v>
                </c:pt>
                <c:pt idx="1">
                  <c:v>24872</c:v>
                </c:pt>
                <c:pt idx="2">
                  <c:v>11712</c:v>
                </c:pt>
                <c:pt idx="3">
                  <c:v>53178</c:v>
                </c:pt>
                <c:pt idx="4">
                  <c:v>14246</c:v>
                </c:pt>
                <c:pt idx="5">
                  <c:v>6770</c:v>
                </c:pt>
                <c:pt idx="6">
                  <c:v>40878</c:v>
                </c:pt>
                <c:pt idx="7">
                  <c:v>11046</c:v>
                </c:pt>
                <c:pt idx="8">
                  <c:v>5292</c:v>
                </c:pt>
                <c:pt idx="9">
                  <c:v>36080</c:v>
                </c:pt>
                <c:pt idx="10">
                  <c:v>9828</c:v>
                </c:pt>
                <c:pt idx="11">
                  <c:v>4744</c:v>
                </c:pt>
                <c:pt idx="12">
                  <c:v>34934</c:v>
                </c:pt>
                <c:pt idx="13">
                  <c:v>9590</c:v>
                </c:pt>
                <c:pt idx="14">
                  <c:v>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5-4471-99F6-70C6B8D0ABD6}"/>
            </c:ext>
          </c:extLst>
        </c:ser>
        <c:ser>
          <c:idx val="1"/>
          <c:order val="1"/>
          <c:tx>
            <c:v>baseline rate = 1%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00A5-4471-99F6-70C6B8D0ABD6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0A5-4471-99F6-70C6B8D0ABD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A5-4471-99F6-70C6B8D0ABD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0A5-4471-99F6-70C6B8D0ABD6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A5-4471-99F6-70C6B8D0ABD6}"/>
              </c:ext>
            </c:extLst>
          </c:dPt>
          <c:cat>
            <c:multiLvlStrRef>
              <c:f>Sheet1!$J$23:$K$37</c:f>
              <c:multiLvlStrCache>
                <c:ptCount val="15"/>
                <c:lvl>
                  <c:pt idx="0">
                    <c:v>1.1</c:v>
                  </c:pt>
                  <c:pt idx="1">
                    <c:v>1.2</c:v>
                  </c:pt>
                  <c:pt idx="2">
                    <c:v>1.3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1.3</c:v>
                  </c:pt>
                  <c:pt idx="6">
                    <c:v>1.1</c:v>
                  </c:pt>
                  <c:pt idx="7">
                    <c:v>1.2</c:v>
                  </c:pt>
                  <c:pt idx="8">
                    <c:v>1.3</c:v>
                  </c:pt>
                  <c:pt idx="9">
                    <c:v>1.1</c:v>
                  </c:pt>
                  <c:pt idx="10">
                    <c:v>1.2</c:v>
                  </c:pt>
                  <c:pt idx="11">
                    <c:v>1.3</c:v>
                  </c:pt>
                  <c:pt idx="12">
                    <c:v>1.1</c:v>
                  </c:pt>
                  <c:pt idx="13">
                    <c:v>1.2</c:v>
                  </c:pt>
                  <c:pt idx="14">
                    <c:v>1.3</c:v>
                  </c:pt>
                </c:lvl>
                <c:lvl>
                  <c:pt idx="0">
                    <c:v>MAF=10%</c:v>
                  </c:pt>
                  <c:pt idx="3">
                    <c:v>MAF=20%</c:v>
                  </c:pt>
                  <c:pt idx="6">
                    <c:v>MAF=30%</c:v>
                  </c:pt>
                  <c:pt idx="9">
                    <c:v>MAF=40%</c:v>
                  </c:pt>
                  <c:pt idx="12">
                    <c:v>MAF=50%</c:v>
                  </c:pt>
                </c:lvl>
              </c:multiLvlStrCache>
            </c:multiLvlStrRef>
          </c:cat>
          <c:val>
            <c:numRef>
              <c:f>Sheet1!$F$23:$F$37</c:f>
              <c:numCache>
                <c:formatCode>General</c:formatCode>
                <c:ptCount val="15"/>
                <c:pt idx="0">
                  <c:v>93386</c:v>
                </c:pt>
                <c:pt idx="1">
                  <c:v>24710</c:v>
                </c:pt>
                <c:pt idx="2">
                  <c:v>11598</c:v>
                </c:pt>
                <c:pt idx="3">
                  <c:v>53048</c:v>
                </c:pt>
                <c:pt idx="4">
                  <c:v>14176</c:v>
                </c:pt>
                <c:pt idx="5">
                  <c:v>6718</c:v>
                </c:pt>
                <c:pt idx="6">
                  <c:v>40810</c:v>
                </c:pt>
                <c:pt idx="7">
                  <c:v>11008</c:v>
                </c:pt>
                <c:pt idx="8">
                  <c:v>5264</c:v>
                </c:pt>
                <c:pt idx="9">
                  <c:v>36050</c:v>
                </c:pt>
                <c:pt idx="10">
                  <c:v>9812</c:v>
                </c:pt>
                <c:pt idx="11">
                  <c:v>4732</c:v>
                </c:pt>
                <c:pt idx="12">
                  <c:v>34934</c:v>
                </c:pt>
                <c:pt idx="13">
                  <c:v>9590</c:v>
                </c:pt>
                <c:pt idx="14">
                  <c:v>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A5-4471-99F6-70C6B8D0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504968"/>
        <c:axId val="537500376"/>
      </c:lineChart>
      <c:catAx>
        <c:axId val="53750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Odds Ratio by MAF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0376"/>
        <c:crosses val="autoZero"/>
        <c:auto val="1"/>
        <c:lblAlgn val="ctr"/>
        <c:lblOffset val="100"/>
        <c:noMultiLvlLbl val="0"/>
      </c:catAx>
      <c:valAx>
        <c:axId val="5375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4968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14</xdr:row>
      <xdr:rowOff>133349</xdr:rowOff>
    </xdr:from>
    <xdr:to>
      <xdr:col>25</xdr:col>
      <xdr:colOff>228600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E6F2-1816-4687-AE97-F97A4CA9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85" zoomScaleNormal="85" workbookViewId="0">
      <selection activeCell="N36" sqref="N36"/>
    </sheetView>
  </sheetViews>
  <sheetFormatPr defaultRowHeight="15" x14ac:dyDescent="0.25"/>
  <cols>
    <col min="2" max="2" width="10.7109375" customWidth="1"/>
    <col min="4" max="4" width="10.28515625" bestFit="1" customWidth="1"/>
    <col min="5" max="5" width="17.7109375" bestFit="1" customWidth="1"/>
    <col min="10" max="10" width="10.42578125" customWidth="1"/>
    <col min="11" max="11" width="10.28515625" bestFit="1" customWidth="1"/>
    <col min="12" max="12" width="17.28515625" bestFit="1" customWidth="1"/>
    <col min="14" max="14" width="10.140625" customWidth="1"/>
  </cols>
  <sheetData>
    <row r="1" spans="1:18" x14ac:dyDescent="0.25">
      <c r="A1" t="s">
        <v>0</v>
      </c>
    </row>
    <row r="4" spans="1:18" x14ac:dyDescent="0.25">
      <c r="B4" s="1" t="s">
        <v>1</v>
      </c>
      <c r="C4" s="4"/>
      <c r="D4" s="4"/>
      <c r="E4" s="4"/>
      <c r="F4" s="5"/>
      <c r="J4" s="1" t="s">
        <v>9</v>
      </c>
      <c r="K4" s="4"/>
      <c r="L4" s="4"/>
      <c r="M4" s="4"/>
      <c r="N4" s="5"/>
      <c r="O4" s="6"/>
      <c r="P4" s="6"/>
      <c r="Q4" s="6"/>
      <c r="R4" s="6"/>
    </row>
    <row r="5" spans="1:18" x14ac:dyDescent="0.25">
      <c r="B5" s="2" t="s">
        <v>11</v>
      </c>
      <c r="C5" s="6"/>
      <c r="D5" s="6"/>
      <c r="E5" s="6"/>
      <c r="F5" s="7"/>
      <c r="J5" s="2" t="s">
        <v>11</v>
      </c>
      <c r="K5" s="6"/>
      <c r="L5" s="6"/>
      <c r="M5" s="6"/>
      <c r="N5" s="7"/>
      <c r="O5" s="6"/>
      <c r="P5" s="6"/>
      <c r="Q5" s="6"/>
      <c r="R5" s="6"/>
    </row>
    <row r="6" spans="1:18" x14ac:dyDescent="0.25">
      <c r="B6" s="2" t="s">
        <v>2</v>
      </c>
      <c r="C6" s="6"/>
      <c r="D6" s="6"/>
      <c r="E6" s="6"/>
      <c r="F6" s="7"/>
      <c r="J6" s="2" t="s">
        <v>2</v>
      </c>
      <c r="K6" s="6"/>
      <c r="L6" s="6"/>
      <c r="M6" s="6"/>
      <c r="N6" s="7"/>
      <c r="O6" s="6"/>
      <c r="P6" s="6"/>
      <c r="Q6" s="6"/>
      <c r="R6" s="6"/>
    </row>
    <row r="7" spans="1:18" x14ac:dyDescent="0.25">
      <c r="B7" s="2" t="s">
        <v>3</v>
      </c>
      <c r="C7" s="6"/>
      <c r="D7" s="6"/>
      <c r="E7" s="6"/>
      <c r="F7" s="7"/>
      <c r="J7" s="2" t="s">
        <v>3</v>
      </c>
      <c r="K7" s="6"/>
      <c r="L7" s="6"/>
      <c r="M7" s="6"/>
      <c r="N7" s="7"/>
      <c r="O7" s="6"/>
      <c r="P7" s="6"/>
      <c r="Q7" s="6"/>
      <c r="R7" s="6"/>
    </row>
    <row r="8" spans="1:18" x14ac:dyDescent="0.25">
      <c r="B8" s="2" t="s">
        <v>4</v>
      </c>
      <c r="C8" s="6"/>
      <c r="D8" s="6"/>
      <c r="E8" s="6"/>
      <c r="F8" s="7"/>
      <c r="J8" s="2" t="s">
        <v>4</v>
      </c>
      <c r="K8" s="6"/>
      <c r="L8" s="6"/>
      <c r="M8" s="6"/>
      <c r="N8" s="7"/>
      <c r="O8" s="6"/>
      <c r="P8" s="6"/>
      <c r="Q8" s="6"/>
      <c r="R8" s="6"/>
    </row>
    <row r="9" spans="1:18" x14ac:dyDescent="0.25">
      <c r="B9" s="2" t="s">
        <v>5</v>
      </c>
      <c r="C9" s="6"/>
      <c r="D9" s="6"/>
      <c r="E9" s="6"/>
      <c r="F9" s="7"/>
      <c r="J9" s="2" t="s">
        <v>10</v>
      </c>
      <c r="K9" s="6"/>
      <c r="L9" s="6"/>
      <c r="M9" s="6"/>
      <c r="N9" s="7"/>
      <c r="O9" s="6"/>
      <c r="P9" s="6"/>
      <c r="Q9" s="6"/>
      <c r="R9" s="6"/>
    </row>
    <row r="10" spans="1:18" x14ac:dyDescent="0.25">
      <c r="B10" s="2" t="s">
        <v>6</v>
      </c>
      <c r="C10" s="6"/>
      <c r="D10" s="6"/>
      <c r="E10" s="6"/>
      <c r="F10" s="7"/>
      <c r="J10" s="2" t="s">
        <v>6</v>
      </c>
      <c r="K10" s="6"/>
      <c r="L10" s="6"/>
      <c r="M10" s="6"/>
      <c r="N10" s="7"/>
      <c r="O10" s="6"/>
      <c r="P10" s="6"/>
      <c r="Q10" s="6"/>
      <c r="R10" s="6"/>
    </row>
    <row r="11" spans="1:18" x14ac:dyDescent="0.25">
      <c r="B11" s="2" t="s">
        <v>7</v>
      </c>
      <c r="C11" s="6"/>
      <c r="D11" s="6"/>
      <c r="E11" s="6"/>
      <c r="F11" s="7"/>
      <c r="J11" s="2" t="s">
        <v>7</v>
      </c>
      <c r="K11" s="6"/>
      <c r="L11" s="6"/>
      <c r="M11" s="6"/>
      <c r="N11" s="7"/>
      <c r="O11" s="6"/>
      <c r="P11" s="6"/>
      <c r="Q11" s="6"/>
      <c r="R11" s="6"/>
    </row>
    <row r="12" spans="1:18" x14ac:dyDescent="0.25">
      <c r="B12" s="3" t="s">
        <v>8</v>
      </c>
      <c r="C12" s="8"/>
      <c r="D12" s="8"/>
      <c r="E12" s="8"/>
      <c r="F12" s="9"/>
      <c r="J12" s="3" t="s">
        <v>8</v>
      </c>
      <c r="K12" s="8"/>
      <c r="L12" s="8"/>
      <c r="M12" s="8"/>
      <c r="N12" s="9"/>
      <c r="O12" s="6"/>
      <c r="P12" s="6"/>
      <c r="Q12" s="6"/>
      <c r="R12" s="6"/>
    </row>
    <row r="14" spans="1:18" x14ac:dyDescent="0.25">
      <c r="B14" s="10"/>
      <c r="C14" s="13" t="s">
        <v>12</v>
      </c>
      <c r="D14" s="13"/>
      <c r="E14" s="4"/>
      <c r="F14" s="5"/>
      <c r="J14" s="10"/>
      <c r="K14" s="13" t="s">
        <v>19</v>
      </c>
      <c r="L14" s="13"/>
      <c r="M14" s="4"/>
      <c r="N14" s="5"/>
    </row>
    <row r="15" spans="1:18" x14ac:dyDescent="0.25">
      <c r="B15" s="11" t="s">
        <v>13</v>
      </c>
      <c r="C15" s="14" t="s">
        <v>14</v>
      </c>
      <c r="D15" s="14" t="s">
        <v>15</v>
      </c>
      <c r="E15" s="14" t="s">
        <v>16</v>
      </c>
      <c r="F15" s="15" t="s">
        <v>17</v>
      </c>
      <c r="J15" s="17" t="s">
        <v>13</v>
      </c>
      <c r="K15" s="6" t="s">
        <v>14</v>
      </c>
      <c r="L15" s="14" t="s">
        <v>15</v>
      </c>
      <c r="M15" s="6" t="s">
        <v>16</v>
      </c>
      <c r="N15" s="7" t="s">
        <v>17</v>
      </c>
    </row>
    <row r="16" spans="1:18" x14ac:dyDescent="0.25">
      <c r="B16" s="16" t="s">
        <v>18</v>
      </c>
      <c r="C16" s="6">
        <v>1.1000000000000001</v>
      </c>
      <c r="D16" s="6">
        <v>43103</v>
      </c>
      <c r="E16" s="6">
        <f>D16</f>
        <v>43103</v>
      </c>
      <c r="F16" s="7">
        <f>E16+D16</f>
        <v>86206</v>
      </c>
      <c r="J16" s="16" t="s">
        <v>18</v>
      </c>
      <c r="K16" s="6">
        <v>1.1000000000000001</v>
      </c>
      <c r="L16" s="6">
        <v>42968</v>
      </c>
      <c r="M16" s="6">
        <f>L16</f>
        <v>42968</v>
      </c>
      <c r="N16" s="7">
        <f>2*M16</f>
        <v>85936</v>
      </c>
    </row>
    <row r="17" spans="2:14" x14ac:dyDescent="0.25">
      <c r="B17" s="11"/>
      <c r="C17" s="6">
        <v>1.2</v>
      </c>
      <c r="D17" s="6">
        <v>11453</v>
      </c>
      <c r="E17" s="6">
        <f t="shared" ref="E17:E18" si="0">D17</f>
        <v>11453</v>
      </c>
      <c r="F17" s="7">
        <f t="shared" ref="F17:F18" si="1">E17+D17</f>
        <v>22906</v>
      </c>
      <c r="J17" s="11"/>
      <c r="K17" s="6">
        <v>1.2</v>
      </c>
      <c r="L17" s="6">
        <v>11381</v>
      </c>
      <c r="M17" s="6">
        <f t="shared" ref="M17:M18" si="2">L17</f>
        <v>11381</v>
      </c>
      <c r="N17" s="7">
        <f t="shared" ref="N17:N18" si="3">2*M17</f>
        <v>22762</v>
      </c>
    </row>
    <row r="18" spans="2:14" x14ac:dyDescent="0.25">
      <c r="B18" s="12"/>
      <c r="C18" s="8">
        <v>1.3</v>
      </c>
      <c r="D18" s="8">
        <v>5398</v>
      </c>
      <c r="E18" s="8">
        <f t="shared" si="0"/>
        <v>5398</v>
      </c>
      <c r="F18" s="9">
        <f t="shared" si="1"/>
        <v>10796</v>
      </c>
      <c r="J18" s="12"/>
      <c r="K18" s="8">
        <v>1.3</v>
      </c>
      <c r="L18" s="8">
        <v>5347</v>
      </c>
      <c r="M18" s="8">
        <f t="shared" si="2"/>
        <v>5347</v>
      </c>
      <c r="N18" s="9">
        <f t="shared" si="3"/>
        <v>10694</v>
      </c>
    </row>
    <row r="21" spans="2:14" x14ac:dyDescent="0.25">
      <c r="B21" s="10"/>
      <c r="C21" s="13" t="s">
        <v>12</v>
      </c>
      <c r="D21" s="13"/>
      <c r="E21" s="4"/>
      <c r="F21" s="5"/>
      <c r="J21" s="10"/>
      <c r="K21" s="13" t="s">
        <v>19</v>
      </c>
      <c r="L21" s="13"/>
      <c r="M21" s="4"/>
      <c r="N21" s="5"/>
    </row>
    <row r="22" spans="2:14" x14ac:dyDescent="0.25">
      <c r="B22" s="11" t="s">
        <v>13</v>
      </c>
      <c r="C22" s="14" t="s">
        <v>14</v>
      </c>
      <c r="D22" s="14" t="s">
        <v>15</v>
      </c>
      <c r="E22" s="14" t="s">
        <v>16</v>
      </c>
      <c r="F22" s="15" t="s">
        <v>17</v>
      </c>
      <c r="J22" s="17" t="s">
        <v>13</v>
      </c>
      <c r="K22" s="14" t="s">
        <v>14</v>
      </c>
      <c r="L22" s="14" t="s">
        <v>15</v>
      </c>
      <c r="M22" s="14" t="s">
        <v>16</v>
      </c>
      <c r="N22" s="15" t="s">
        <v>17</v>
      </c>
    </row>
    <row r="23" spans="2:14" x14ac:dyDescent="0.25">
      <c r="B23" s="16" t="s">
        <v>20</v>
      </c>
      <c r="C23" s="6">
        <v>1.1000000000000001</v>
      </c>
      <c r="D23" s="6">
        <v>46693</v>
      </c>
      <c r="E23" s="6">
        <f>D23</f>
        <v>46693</v>
      </c>
      <c r="F23" s="7">
        <f>E23+D23</f>
        <v>93386</v>
      </c>
      <c r="J23" s="16" t="s">
        <v>20</v>
      </c>
      <c r="K23" s="6">
        <v>1.1000000000000001</v>
      </c>
      <c r="L23" s="6">
        <v>46844</v>
      </c>
      <c r="M23" s="6">
        <f>L23</f>
        <v>46844</v>
      </c>
      <c r="N23" s="7">
        <f>M23+L23</f>
        <v>93688</v>
      </c>
    </row>
    <row r="24" spans="2:14" x14ac:dyDescent="0.25">
      <c r="B24" s="11"/>
      <c r="C24" s="6">
        <v>1.2</v>
      </c>
      <c r="D24" s="6">
        <v>12355</v>
      </c>
      <c r="E24" s="6">
        <f t="shared" ref="E24:E37" si="4">D24</f>
        <v>12355</v>
      </c>
      <c r="F24" s="7">
        <f t="shared" ref="F24:F37" si="5">E24+D24</f>
        <v>24710</v>
      </c>
      <c r="J24" s="11"/>
      <c r="K24" s="6">
        <v>1.2</v>
      </c>
      <c r="L24" s="6">
        <v>12436</v>
      </c>
      <c r="M24" s="6">
        <f t="shared" ref="M24:M37" si="6">L24</f>
        <v>12436</v>
      </c>
      <c r="N24" s="7">
        <f t="shared" ref="N24:N37" si="7">M24+L24</f>
        <v>24872</v>
      </c>
    </row>
    <row r="25" spans="2:14" x14ac:dyDescent="0.25">
      <c r="B25" s="11"/>
      <c r="C25" s="6">
        <v>1.3</v>
      </c>
      <c r="D25" s="6">
        <v>5799</v>
      </c>
      <c r="E25" s="6">
        <f t="shared" si="4"/>
        <v>5799</v>
      </c>
      <c r="F25" s="7">
        <f t="shared" si="5"/>
        <v>11598</v>
      </c>
      <c r="J25" s="11"/>
      <c r="K25" s="6">
        <v>1.3</v>
      </c>
      <c r="L25" s="6">
        <v>5856</v>
      </c>
      <c r="M25" s="6">
        <f t="shared" si="6"/>
        <v>5856</v>
      </c>
      <c r="N25" s="7">
        <f t="shared" si="7"/>
        <v>11712</v>
      </c>
    </row>
    <row r="26" spans="2:14" x14ac:dyDescent="0.25">
      <c r="B26" s="16" t="s">
        <v>21</v>
      </c>
      <c r="C26" s="6">
        <v>1.1000000000000001</v>
      </c>
      <c r="D26" s="18">
        <v>26524</v>
      </c>
      <c r="E26" s="6">
        <f t="shared" si="4"/>
        <v>26524</v>
      </c>
      <c r="F26" s="7">
        <f t="shared" si="5"/>
        <v>53048</v>
      </c>
      <c r="J26" s="16" t="s">
        <v>21</v>
      </c>
      <c r="K26" s="6">
        <v>1.1000000000000001</v>
      </c>
      <c r="L26" s="18">
        <v>26589</v>
      </c>
      <c r="M26" s="6">
        <f t="shared" si="6"/>
        <v>26589</v>
      </c>
      <c r="N26" s="7">
        <f t="shared" si="7"/>
        <v>53178</v>
      </c>
    </row>
    <row r="27" spans="2:14" x14ac:dyDescent="0.25">
      <c r="B27" s="11"/>
      <c r="C27" s="6">
        <v>1.2</v>
      </c>
      <c r="D27" s="18">
        <v>7088</v>
      </c>
      <c r="E27" s="6">
        <f t="shared" si="4"/>
        <v>7088</v>
      </c>
      <c r="F27" s="7">
        <f t="shared" si="5"/>
        <v>14176</v>
      </c>
      <c r="J27" s="11"/>
      <c r="K27" s="6">
        <v>1.2</v>
      </c>
      <c r="L27" s="18">
        <v>7123</v>
      </c>
      <c r="M27" s="6">
        <f t="shared" si="6"/>
        <v>7123</v>
      </c>
      <c r="N27" s="7">
        <f t="shared" si="7"/>
        <v>14246</v>
      </c>
    </row>
    <row r="28" spans="2:14" x14ac:dyDescent="0.25">
      <c r="B28" s="11"/>
      <c r="C28" s="6">
        <v>1.3</v>
      </c>
      <c r="D28" s="18">
        <v>3359</v>
      </c>
      <c r="E28" s="6">
        <f t="shared" si="4"/>
        <v>3359</v>
      </c>
      <c r="F28" s="7">
        <f t="shared" si="5"/>
        <v>6718</v>
      </c>
      <c r="J28" s="11"/>
      <c r="K28" s="6">
        <v>1.3</v>
      </c>
      <c r="L28" s="18">
        <v>3385</v>
      </c>
      <c r="M28" s="6">
        <f t="shared" si="6"/>
        <v>3385</v>
      </c>
      <c r="N28" s="7">
        <f t="shared" si="7"/>
        <v>6770</v>
      </c>
    </row>
    <row r="29" spans="2:14" x14ac:dyDescent="0.25">
      <c r="B29" s="16" t="s">
        <v>22</v>
      </c>
      <c r="C29" s="6">
        <v>1.1000000000000001</v>
      </c>
      <c r="D29" s="18">
        <v>20405</v>
      </c>
      <c r="E29" s="6">
        <f t="shared" si="4"/>
        <v>20405</v>
      </c>
      <c r="F29" s="7">
        <f t="shared" si="5"/>
        <v>40810</v>
      </c>
      <c r="J29" s="16" t="s">
        <v>22</v>
      </c>
      <c r="K29" s="6">
        <v>1.1000000000000001</v>
      </c>
      <c r="L29" s="18">
        <v>20439</v>
      </c>
      <c r="M29" s="6">
        <f t="shared" si="6"/>
        <v>20439</v>
      </c>
      <c r="N29" s="7">
        <f>M29+L29</f>
        <v>40878</v>
      </c>
    </row>
    <row r="30" spans="2:14" x14ac:dyDescent="0.25">
      <c r="B30" s="11"/>
      <c r="C30" s="6">
        <v>1.2</v>
      </c>
      <c r="D30" s="18">
        <v>5504</v>
      </c>
      <c r="E30" s="6">
        <f t="shared" si="4"/>
        <v>5504</v>
      </c>
      <c r="F30" s="7">
        <f t="shared" si="5"/>
        <v>11008</v>
      </c>
      <c r="J30" s="11"/>
      <c r="K30" s="6">
        <v>1.2</v>
      </c>
      <c r="L30" s="18">
        <v>5523</v>
      </c>
      <c r="M30" s="6">
        <f t="shared" si="6"/>
        <v>5523</v>
      </c>
      <c r="N30" s="7">
        <f t="shared" si="7"/>
        <v>11046</v>
      </c>
    </row>
    <row r="31" spans="2:14" x14ac:dyDescent="0.25">
      <c r="B31" s="11"/>
      <c r="C31" s="6">
        <v>1.3</v>
      </c>
      <c r="D31" s="18">
        <v>2632</v>
      </c>
      <c r="E31" s="6">
        <f t="shared" si="4"/>
        <v>2632</v>
      </c>
      <c r="F31" s="7">
        <f t="shared" si="5"/>
        <v>5264</v>
      </c>
      <c r="J31" s="11"/>
      <c r="K31" s="6">
        <v>1.3</v>
      </c>
      <c r="L31" s="18">
        <v>2646</v>
      </c>
      <c r="M31" s="6">
        <f t="shared" si="6"/>
        <v>2646</v>
      </c>
      <c r="N31" s="7">
        <f t="shared" si="7"/>
        <v>5292</v>
      </c>
    </row>
    <row r="32" spans="2:14" x14ac:dyDescent="0.25">
      <c r="B32" s="16" t="s">
        <v>23</v>
      </c>
      <c r="C32" s="6">
        <v>1.1000000000000001</v>
      </c>
      <c r="D32" s="18">
        <v>18025</v>
      </c>
      <c r="E32" s="6">
        <f t="shared" si="4"/>
        <v>18025</v>
      </c>
      <c r="F32" s="7">
        <f t="shared" si="5"/>
        <v>36050</v>
      </c>
      <c r="J32" s="16" t="s">
        <v>23</v>
      </c>
      <c r="K32" s="6">
        <v>1.1000000000000001</v>
      </c>
      <c r="L32" s="18">
        <v>18040</v>
      </c>
      <c r="M32" s="6">
        <f t="shared" si="6"/>
        <v>18040</v>
      </c>
      <c r="N32" s="7">
        <f>M32+L32</f>
        <v>36080</v>
      </c>
    </row>
    <row r="33" spans="2:14" x14ac:dyDescent="0.25">
      <c r="B33" s="11"/>
      <c r="C33" s="6">
        <v>1.2</v>
      </c>
      <c r="D33" s="18">
        <v>4906</v>
      </c>
      <c r="E33" s="6">
        <f t="shared" si="4"/>
        <v>4906</v>
      </c>
      <c r="F33" s="7">
        <f t="shared" si="5"/>
        <v>9812</v>
      </c>
      <c r="J33" s="11"/>
      <c r="K33" s="6">
        <v>1.2</v>
      </c>
      <c r="L33" s="18">
        <v>4914</v>
      </c>
      <c r="M33" s="6">
        <f t="shared" si="6"/>
        <v>4914</v>
      </c>
      <c r="N33" s="7">
        <f t="shared" si="7"/>
        <v>9828</v>
      </c>
    </row>
    <row r="34" spans="2:14" x14ac:dyDescent="0.25">
      <c r="B34" s="11"/>
      <c r="C34" s="6">
        <v>1.3</v>
      </c>
      <c r="D34" s="18">
        <v>2366</v>
      </c>
      <c r="E34" s="6">
        <f t="shared" si="4"/>
        <v>2366</v>
      </c>
      <c r="F34" s="7">
        <f t="shared" si="5"/>
        <v>4732</v>
      </c>
      <c r="J34" s="11"/>
      <c r="K34" s="6">
        <v>1.3</v>
      </c>
      <c r="L34" s="18">
        <v>2372</v>
      </c>
      <c r="M34" s="6">
        <f t="shared" si="6"/>
        <v>2372</v>
      </c>
      <c r="N34" s="7">
        <f t="shared" si="7"/>
        <v>4744</v>
      </c>
    </row>
    <row r="35" spans="2:14" x14ac:dyDescent="0.25">
      <c r="B35" s="16" t="s">
        <v>24</v>
      </c>
      <c r="C35" s="6">
        <v>1.1000000000000001</v>
      </c>
      <c r="D35" s="18">
        <v>17467</v>
      </c>
      <c r="E35" s="6">
        <f t="shared" si="4"/>
        <v>17467</v>
      </c>
      <c r="F35" s="7">
        <f t="shared" si="5"/>
        <v>34934</v>
      </c>
      <c r="J35" s="16" t="s">
        <v>24</v>
      </c>
      <c r="K35" s="6">
        <v>1.1000000000000001</v>
      </c>
      <c r="L35" s="18">
        <v>17467</v>
      </c>
      <c r="M35" s="6">
        <f t="shared" si="6"/>
        <v>17467</v>
      </c>
      <c r="N35" s="7">
        <f>M35+L35</f>
        <v>34934</v>
      </c>
    </row>
    <row r="36" spans="2:14" x14ac:dyDescent="0.25">
      <c r="B36" s="11"/>
      <c r="C36" s="6">
        <v>1.2</v>
      </c>
      <c r="D36" s="18">
        <v>4795</v>
      </c>
      <c r="E36" s="6">
        <f t="shared" si="4"/>
        <v>4795</v>
      </c>
      <c r="F36" s="7">
        <f t="shared" si="5"/>
        <v>9590</v>
      </c>
      <c r="J36" s="11"/>
      <c r="K36" s="6">
        <v>1.2</v>
      </c>
      <c r="L36" s="18">
        <v>4795</v>
      </c>
      <c r="M36" s="6">
        <f t="shared" si="6"/>
        <v>4795</v>
      </c>
      <c r="N36" s="7">
        <f t="shared" si="7"/>
        <v>9590</v>
      </c>
    </row>
    <row r="37" spans="2:14" x14ac:dyDescent="0.25">
      <c r="B37" s="12"/>
      <c r="C37" s="8">
        <v>1.3</v>
      </c>
      <c r="D37" s="8">
        <v>2331</v>
      </c>
      <c r="E37" s="8">
        <f t="shared" si="4"/>
        <v>2331</v>
      </c>
      <c r="F37" s="9">
        <f t="shared" si="5"/>
        <v>4662</v>
      </c>
      <c r="J37" s="12"/>
      <c r="K37" s="8">
        <v>1.3</v>
      </c>
      <c r="L37" s="8">
        <v>2331</v>
      </c>
      <c r="M37" s="8">
        <f t="shared" si="6"/>
        <v>2331</v>
      </c>
      <c r="N37" s="9">
        <f t="shared" si="7"/>
        <v>4662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Sheet1!F16:F16</xm:f>
              <xm:sqref>C16</xm:sqref>
            </x14:sparkline>
            <x14:sparkline>
              <xm:f>Sheet1!F17:F17</xm:f>
              <xm:sqref>C17</xm:sqref>
            </x14:sparkline>
            <x14:sparkline>
              <xm:f>Sheet1!F18:F18</xm:f>
              <xm:sqref>C18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Jesse</dc:creator>
  <cp:lastModifiedBy>Marks, Jesse</cp:lastModifiedBy>
  <dcterms:created xsi:type="dcterms:W3CDTF">2017-11-20T19:31:11Z</dcterms:created>
  <dcterms:modified xsi:type="dcterms:W3CDTF">2017-11-20T21:41:52Z</dcterms:modified>
</cp:coreProperties>
</file>