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rks\Desktop\Projects\Heroin\opiod_post_surgery\"/>
    </mc:Choice>
  </mc:AlternateContent>
  <bookViews>
    <workbookView xWindow="0" yWindow="0" windowWidth="1122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6" i="1" l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7" i="1" l="1"/>
  <c r="N47" i="1" s="1"/>
  <c r="M46" i="1"/>
  <c r="N46" i="1" s="1"/>
  <c r="M45" i="1"/>
  <c r="N45" i="1" s="1"/>
  <c r="M34" i="1"/>
  <c r="N34" i="1" s="1"/>
  <c r="M35" i="1"/>
  <c r="N35" i="1" s="1"/>
  <c r="M33" i="1"/>
  <c r="N33" i="1" s="1"/>
  <c r="F45" i="1"/>
  <c r="G45" i="1" s="1"/>
  <c r="F47" i="1"/>
  <c r="G47" i="1" s="1"/>
  <c r="F46" i="1"/>
  <c r="G46" i="1" s="1"/>
  <c r="F44" i="1"/>
  <c r="G44" i="1" s="1"/>
  <c r="F43" i="1"/>
  <c r="G43" i="1" s="1"/>
  <c r="F42" i="1"/>
  <c r="G42" i="1" s="1"/>
  <c r="F41" i="1"/>
  <c r="G41" i="1" s="1"/>
  <c r="F40" i="1"/>
  <c r="G40" i="1" s="1"/>
  <c r="F39" i="1"/>
  <c r="G39" i="1" s="1"/>
  <c r="F36" i="1"/>
  <c r="G36" i="1" s="1"/>
  <c r="F37" i="1"/>
  <c r="G37" i="1" s="1"/>
  <c r="F38" i="1"/>
  <c r="G38" i="1" s="1"/>
  <c r="F34" i="1"/>
  <c r="G34" i="1" s="1"/>
  <c r="F35" i="1"/>
  <c r="G35" i="1" s="1"/>
  <c r="F33" i="1"/>
  <c r="G33" i="1" s="1"/>
</calcChain>
</file>

<file path=xl/sharedStrings.xml><?xml version="1.0" encoding="utf-8"?>
<sst xmlns="http://schemas.openxmlformats.org/spreadsheetml/2006/main" count="55" uniqueCount="26">
  <si>
    <t>Baseline Risk =  1%</t>
  </si>
  <si>
    <t>Baseline Risk = 5%</t>
  </si>
  <si>
    <t>What is the sample size necessary to conduct a GWAS study that is sufficiently powered  (80%)  to detect loci with an allele frequency of 11%</t>
  </si>
  <si>
    <t>total</t>
  </si>
  <si>
    <t>controls</t>
  </si>
  <si>
    <t>MAF=11%</t>
  </si>
  <si>
    <t>MAF=10%</t>
  </si>
  <si>
    <t>MAF=20%</t>
  </si>
  <si>
    <t>MAF=30%</t>
  </si>
  <si>
    <t>MAF=40%</t>
  </si>
  <si>
    <t>MAF=50%</t>
  </si>
  <si>
    <t>cases</t>
  </si>
  <si>
    <t>Odds Ratio</t>
  </si>
  <si>
    <t>Frequency</t>
  </si>
  <si>
    <t>Outcome/Design --&gt; Disease --&gt; Case-Control (unmatched) --&gt; Controls per Case = 99</t>
  </si>
  <si>
    <t>Hypothesis --&gt; Gene Only</t>
  </si>
  <si>
    <t>Gene G --&gt; Allele Frequency = [0.1, 0.5] by 0.1</t>
  </si>
  <si>
    <t>Gene G --&gt; Inheritance mode = Log Additive</t>
  </si>
  <si>
    <t>Outcome Model --&gt; Genetic Effect = [1.1, 1.3] by 0.1</t>
  </si>
  <si>
    <t>Power --&gt; 0.8</t>
  </si>
  <si>
    <t>Parameters in Quanto with baseline risk=1% and ranging MAF</t>
  </si>
  <si>
    <t>Parameters in Quanto with baseline risk=5% and ranging MAF</t>
  </si>
  <si>
    <t>Outcome Model --&gt; Baseline Risk = 0.01</t>
  </si>
  <si>
    <t>Power --&gt; Type 1 error rate = 5e-8 (Two-sided)</t>
  </si>
  <si>
    <t>Outcome/Design --&gt; Disease --&gt; Case-Control (unmatched) --&gt; Controls per Case = 19</t>
  </si>
  <si>
    <t>Outcome Model --&gt; Baseline Risk =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</si>
</sst>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ont="1" applyBorder="1"/>
    <xf numFmtId="0" fontId="0" fillId="0" borderId="8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sample size needed: cases + controls</a:t>
            </a:r>
          </a:p>
          <a:p>
            <a:pPr>
              <a:defRPr/>
            </a:pPr>
            <a:r>
              <a:rPr lang="en-US" b="1" baseline="0"/>
              <a:t>80%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Baseline Risk = 1%</c:v>
          </c:tx>
          <c:spPr>
            <a:ln w="31750" cap="flat" cmpd="sng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2225" cap="rnd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Sheet1!$D$26:$D$28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</c:numCache>
            </c:numRef>
          </c:cat>
          <c:val>
            <c:numRef>
              <c:f>Sheet1!$G$26:$G$28</c:f>
              <c:numCache>
                <c:formatCode>General</c:formatCode>
                <c:ptCount val="3"/>
                <c:pt idx="0">
                  <c:v>2143100</c:v>
                </c:pt>
                <c:pt idx="1">
                  <c:v>560800</c:v>
                </c:pt>
                <c:pt idx="2">
                  <c:v>260400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22-4620-8914-12BAA734AB72}"/>
            </c:ext>
          </c:extLst>
        </c:ser>
        <c:ser>
          <c:idx val="1"/>
          <c:order val="1"/>
          <c:tx>
            <c:v>Baseline Risk = 5%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Sheet1!$D$26:$D$28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</c:numCache>
            </c:numRef>
          </c:cat>
          <c:val>
            <c:numRef>
              <c:f>Sheet1!$N$26:$N$28</c:f>
              <c:numCache>
                <c:formatCode>General</c:formatCode>
                <c:ptCount val="3"/>
                <c:pt idx="0">
                  <c:v>448710</c:v>
                </c:pt>
                <c:pt idx="1">
                  <c:v>117860</c:v>
                </c:pt>
                <c:pt idx="2">
                  <c:v>54960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22-4620-8914-12BAA734A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382280"/>
        <c:axId val="329386216"/>
      </c:lineChart>
      <c:catAx>
        <c:axId val="329382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Odds</a:t>
                </a:r>
                <a:r>
                  <a:rPr lang="en-US" sz="1600" baseline="0"/>
                  <a:t> Ratio</a:t>
                </a:r>
              </a:p>
              <a:p>
                <a:pPr>
                  <a:defRPr/>
                </a:pPr>
                <a:r>
                  <a:rPr lang="en-US" sz="1600" b="1" baseline="0"/>
                  <a:t>MAF=11%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386216"/>
        <c:crosses val="autoZero"/>
        <c:auto val="1"/>
        <c:lblAlgn val="ctr"/>
        <c:lblOffset val="100"/>
        <c:noMultiLvlLbl val="0"/>
      </c:catAx>
      <c:valAx>
        <c:axId val="329386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Sample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382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Baseline Risk = 5%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D88-4821-BC0E-87F16B9ED84D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CD88-4821-BC0E-87F16B9ED84D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D88-4821-BC0E-87F16B9ED84D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CD88-4821-BC0E-87F16B9ED84D}"/>
              </c:ext>
            </c:extLst>
          </c:dPt>
          <c:cat>
            <c:multiLvlStrRef>
              <c:f>Sheet1!$J$33:$K$47</c:f>
              <c:multiLvlStrCache>
                <c:ptCount val="15"/>
                <c:lvl>
                  <c:pt idx="0">
                    <c:v>1.1</c:v>
                  </c:pt>
                  <c:pt idx="1">
                    <c:v>1.2</c:v>
                  </c:pt>
                  <c:pt idx="2">
                    <c:v>1.3</c:v>
                  </c:pt>
                  <c:pt idx="3">
                    <c:v>1.1</c:v>
                  </c:pt>
                  <c:pt idx="4">
                    <c:v>1.2</c:v>
                  </c:pt>
                  <c:pt idx="5">
                    <c:v>1.3</c:v>
                  </c:pt>
                  <c:pt idx="6">
                    <c:v>1.1</c:v>
                  </c:pt>
                  <c:pt idx="7">
                    <c:v>1.2</c:v>
                  </c:pt>
                  <c:pt idx="8">
                    <c:v>1.3</c:v>
                  </c:pt>
                  <c:pt idx="9">
                    <c:v>1.1</c:v>
                  </c:pt>
                  <c:pt idx="10">
                    <c:v>1.2</c:v>
                  </c:pt>
                  <c:pt idx="11">
                    <c:v>1.3</c:v>
                  </c:pt>
                  <c:pt idx="12">
                    <c:v>1.1</c:v>
                  </c:pt>
                  <c:pt idx="13">
                    <c:v>1.2</c:v>
                  </c:pt>
                  <c:pt idx="14">
                    <c:v>1.3</c:v>
                  </c:pt>
                </c:lvl>
                <c:lvl>
                  <c:pt idx="0">
                    <c:v>MAF=10%</c:v>
                  </c:pt>
                  <c:pt idx="3">
                    <c:v>MAF=20%</c:v>
                  </c:pt>
                  <c:pt idx="6">
                    <c:v>MAF=30%</c:v>
                  </c:pt>
                  <c:pt idx="9">
                    <c:v>MAF=40%</c:v>
                  </c:pt>
                  <c:pt idx="12">
                    <c:v>MAF=50%</c:v>
                  </c:pt>
                </c:lvl>
              </c:multiLvlStrCache>
            </c:multiLvlStrRef>
          </c:cat>
          <c:val>
            <c:numRef>
              <c:f>Sheet1!$N$33:$N$47</c:f>
              <c:numCache>
                <c:formatCode>General</c:formatCode>
                <c:ptCount val="15"/>
                <c:pt idx="0">
                  <c:v>487320</c:v>
                </c:pt>
                <c:pt idx="1">
                  <c:v>127920</c:v>
                </c:pt>
                <c:pt idx="2">
                  <c:v>59580</c:v>
                </c:pt>
                <c:pt idx="3">
                  <c:v>277360</c:v>
                </c:pt>
                <c:pt idx="4">
                  <c:v>73640</c:v>
                </c:pt>
                <c:pt idx="5">
                  <c:v>34680</c:v>
                </c:pt>
                <c:pt idx="6">
                  <c:v>213800</c:v>
                </c:pt>
                <c:pt idx="7">
                  <c:v>57400</c:v>
                </c:pt>
                <c:pt idx="8">
                  <c:v>27300</c:v>
                </c:pt>
                <c:pt idx="9">
                  <c:v>189240</c:v>
                </c:pt>
                <c:pt idx="10">
                  <c:v>51340</c:v>
                </c:pt>
                <c:pt idx="11">
                  <c:v>24680</c:v>
                </c:pt>
                <c:pt idx="12">
                  <c:v>183760</c:v>
                </c:pt>
                <c:pt idx="13">
                  <c:v>50360</c:v>
                </c:pt>
                <c:pt idx="14">
                  <c:v>24420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88-4821-BC0E-87F16B9ED84D}"/>
            </c:ext>
          </c:extLst>
        </c:ser>
        <c:ser>
          <c:idx val="1"/>
          <c:order val="1"/>
          <c:tx>
            <c:v>Baseline Risk = 1%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CD88-4821-BC0E-87F16B9ED84D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D88-4821-BC0E-87F16B9ED84D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CD88-4821-BC0E-87F16B9ED84D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D88-4821-BC0E-87F16B9ED84D}"/>
              </c:ext>
            </c:extLst>
          </c:dPt>
          <c:cat>
            <c:multiLvlStrRef>
              <c:f>Sheet1!$J$33:$K$47</c:f>
              <c:multiLvlStrCache>
                <c:ptCount val="15"/>
                <c:lvl>
                  <c:pt idx="0">
                    <c:v>1.1</c:v>
                  </c:pt>
                  <c:pt idx="1">
                    <c:v>1.2</c:v>
                  </c:pt>
                  <c:pt idx="2">
                    <c:v>1.3</c:v>
                  </c:pt>
                  <c:pt idx="3">
                    <c:v>1.1</c:v>
                  </c:pt>
                  <c:pt idx="4">
                    <c:v>1.2</c:v>
                  </c:pt>
                  <c:pt idx="5">
                    <c:v>1.3</c:v>
                  </c:pt>
                  <c:pt idx="6">
                    <c:v>1.1</c:v>
                  </c:pt>
                  <c:pt idx="7">
                    <c:v>1.2</c:v>
                  </c:pt>
                  <c:pt idx="8">
                    <c:v>1.3</c:v>
                  </c:pt>
                  <c:pt idx="9">
                    <c:v>1.1</c:v>
                  </c:pt>
                  <c:pt idx="10">
                    <c:v>1.2</c:v>
                  </c:pt>
                  <c:pt idx="11">
                    <c:v>1.3</c:v>
                  </c:pt>
                  <c:pt idx="12">
                    <c:v>1.1</c:v>
                  </c:pt>
                  <c:pt idx="13">
                    <c:v>1.2</c:v>
                  </c:pt>
                  <c:pt idx="14">
                    <c:v>1.3</c:v>
                  </c:pt>
                </c:lvl>
                <c:lvl>
                  <c:pt idx="0">
                    <c:v>MAF=10%</c:v>
                  </c:pt>
                  <c:pt idx="3">
                    <c:v>MAF=20%</c:v>
                  </c:pt>
                  <c:pt idx="6">
                    <c:v>MAF=30%</c:v>
                  </c:pt>
                  <c:pt idx="9">
                    <c:v>MAF=40%</c:v>
                  </c:pt>
                  <c:pt idx="12">
                    <c:v>MAF=50%</c:v>
                  </c:pt>
                </c:lvl>
              </c:multiLvlStrCache>
            </c:multiLvlStrRef>
          </c:cat>
          <c:val>
            <c:numRef>
              <c:f>Sheet1!$G$33:$G$47</c:f>
              <c:numCache>
                <c:formatCode>General</c:formatCode>
                <c:ptCount val="15"/>
                <c:pt idx="0">
                  <c:v>2328200</c:v>
                </c:pt>
                <c:pt idx="1">
                  <c:v>608500</c:v>
                </c:pt>
                <c:pt idx="2">
                  <c:v>282200</c:v>
                </c:pt>
                <c:pt idx="3">
                  <c:v>1326500</c:v>
                </c:pt>
                <c:pt idx="4">
                  <c:v>351000</c:v>
                </c:pt>
                <c:pt idx="5">
                  <c:v>164800</c:v>
                </c:pt>
                <c:pt idx="6">
                  <c:v>1023600</c:v>
                </c:pt>
                <c:pt idx="7">
                  <c:v>274200</c:v>
                </c:pt>
                <c:pt idx="8">
                  <c:v>130200</c:v>
                </c:pt>
                <c:pt idx="9">
                  <c:v>907000</c:v>
                </c:pt>
                <c:pt idx="10">
                  <c:v>245800</c:v>
                </c:pt>
                <c:pt idx="11">
                  <c:v>118000</c:v>
                </c:pt>
                <c:pt idx="12">
                  <c:v>881700</c:v>
                </c:pt>
                <c:pt idx="13">
                  <c:v>241700</c:v>
                </c:pt>
                <c:pt idx="14">
                  <c:v>117200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88-4821-BC0E-87F16B9ED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112080"/>
        <c:axId val="508112736"/>
      </c:lineChart>
      <c:catAx>
        <c:axId val="508112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Odds Ratio by MAF 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0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112736"/>
        <c:crosses val="autoZero"/>
        <c:auto val="1"/>
        <c:lblAlgn val="ctr"/>
        <c:lblOffset val="100"/>
        <c:noMultiLvlLbl val="0"/>
      </c:catAx>
      <c:valAx>
        <c:axId val="50811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Sample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11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Sample Size Need with Baseline Risk = 5%</a:t>
            </a:r>
          </a:p>
          <a:p>
            <a:pPr>
              <a:defRPr/>
            </a:pPr>
            <a:r>
              <a:rPr lang="en-US" sz="1400" b="1"/>
              <a:t>80%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4DA-475C-9698-4277E345CBF7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34DA-475C-9698-4277E345CBF7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4DA-475C-9698-4277E345CBF7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34DA-475C-9698-4277E345CBF7}"/>
              </c:ext>
            </c:extLst>
          </c:dPt>
          <c:dLbls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4DA-475C-9698-4277E345CBF7}"/>
                </c:ext>
              </c:extLst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4DA-475C-9698-4277E345CBF7}"/>
                </c:ext>
              </c:extLst>
            </c:dLbl>
            <c:dLbl>
              <c:idx val="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4DA-475C-9698-4277E345CBF7}"/>
                </c:ext>
              </c:extLst>
            </c:dLbl>
            <c:dLbl>
              <c:idx val="1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4DA-475C-9698-4277E345CBF7}"/>
                </c:ext>
              </c:extLst>
            </c:dLbl>
            <c:dLbl>
              <c:idx val="14"/>
              <c:layout>
                <c:manualLayout>
                  <c:x val="-1.0930793275253738E-3"/>
                  <c:y val="-3.96872799287102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4DA-475C-9698-4277E345CB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Sheet1!$J$33:$K$47</c:f>
              <c:multiLvlStrCache>
                <c:ptCount val="15"/>
                <c:lvl>
                  <c:pt idx="0">
                    <c:v>1.1</c:v>
                  </c:pt>
                  <c:pt idx="1">
                    <c:v>1.2</c:v>
                  </c:pt>
                  <c:pt idx="2">
                    <c:v>1.3</c:v>
                  </c:pt>
                  <c:pt idx="3">
                    <c:v>1.1</c:v>
                  </c:pt>
                  <c:pt idx="4">
                    <c:v>1.2</c:v>
                  </c:pt>
                  <c:pt idx="5">
                    <c:v>1.3</c:v>
                  </c:pt>
                  <c:pt idx="6">
                    <c:v>1.1</c:v>
                  </c:pt>
                  <c:pt idx="7">
                    <c:v>1.2</c:v>
                  </c:pt>
                  <c:pt idx="8">
                    <c:v>1.3</c:v>
                  </c:pt>
                  <c:pt idx="9">
                    <c:v>1.1</c:v>
                  </c:pt>
                  <c:pt idx="10">
                    <c:v>1.2</c:v>
                  </c:pt>
                  <c:pt idx="11">
                    <c:v>1.3</c:v>
                  </c:pt>
                  <c:pt idx="12">
                    <c:v>1.1</c:v>
                  </c:pt>
                  <c:pt idx="13">
                    <c:v>1.2</c:v>
                  </c:pt>
                  <c:pt idx="14">
                    <c:v>1.3</c:v>
                  </c:pt>
                </c:lvl>
                <c:lvl>
                  <c:pt idx="0">
                    <c:v>MAF=10%</c:v>
                  </c:pt>
                  <c:pt idx="3">
                    <c:v>MAF=20%</c:v>
                  </c:pt>
                  <c:pt idx="6">
                    <c:v>MAF=30%</c:v>
                  </c:pt>
                  <c:pt idx="9">
                    <c:v>MAF=40%</c:v>
                  </c:pt>
                  <c:pt idx="12">
                    <c:v>MAF=50%</c:v>
                  </c:pt>
                </c:lvl>
              </c:multiLvlStrCache>
            </c:multiLvlStrRef>
          </c:cat>
          <c:val>
            <c:numRef>
              <c:f>Sheet1!$N$33:$N$47</c:f>
              <c:numCache>
                <c:formatCode>General</c:formatCode>
                <c:ptCount val="15"/>
                <c:pt idx="0">
                  <c:v>487320</c:v>
                </c:pt>
                <c:pt idx="1">
                  <c:v>127920</c:v>
                </c:pt>
                <c:pt idx="2">
                  <c:v>59580</c:v>
                </c:pt>
                <c:pt idx="3">
                  <c:v>277360</c:v>
                </c:pt>
                <c:pt idx="4">
                  <c:v>73640</c:v>
                </c:pt>
                <c:pt idx="5">
                  <c:v>34680</c:v>
                </c:pt>
                <c:pt idx="6">
                  <c:v>213800</c:v>
                </c:pt>
                <c:pt idx="7">
                  <c:v>57400</c:v>
                </c:pt>
                <c:pt idx="8">
                  <c:v>27300</c:v>
                </c:pt>
                <c:pt idx="9">
                  <c:v>189240</c:v>
                </c:pt>
                <c:pt idx="10">
                  <c:v>51340</c:v>
                </c:pt>
                <c:pt idx="11">
                  <c:v>24680</c:v>
                </c:pt>
                <c:pt idx="12">
                  <c:v>183760</c:v>
                </c:pt>
                <c:pt idx="13">
                  <c:v>50360</c:v>
                </c:pt>
                <c:pt idx="14">
                  <c:v>24420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DA-475C-9698-4277E345C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074416"/>
        <c:axId val="400076384"/>
      </c:lineChart>
      <c:catAx>
        <c:axId val="40007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Odds</a:t>
                </a:r>
                <a:r>
                  <a:rPr lang="en-US" sz="1400" b="1" baseline="0"/>
                  <a:t> Ratio by MAF bins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360000" spcFirstLastPara="1" vertOverflow="ellipsis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076384"/>
        <c:crosses val="autoZero"/>
        <c:auto val="1"/>
        <c:lblAlgn val="ctr"/>
        <c:lblOffset val="100"/>
        <c:noMultiLvlLbl val="0"/>
      </c:catAx>
      <c:valAx>
        <c:axId val="400076384"/>
        <c:scaling>
          <c:orientation val="minMax"/>
          <c:max val="500000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1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Sample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074416"/>
        <c:crosses val="autoZero"/>
        <c:crossBetween val="between"/>
        <c:majorUnit val="100000"/>
        <c:minorUnit val="1.0000000000000002E-3"/>
      </c:valAx>
      <c:spPr>
        <a:noFill/>
        <a:ln>
          <a:solidFill>
            <a:schemeClr val="bg2">
              <a:lumMod val="7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581025</xdr:colOff>
      <xdr:row>19</xdr:row>
      <xdr:rowOff>9525</xdr:rowOff>
    </xdr:from>
    <xdr:to>
      <xdr:col>26</xdr:col>
      <xdr:colOff>200025</xdr:colOff>
      <xdr:row>34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3C73BD-F9AE-462A-AFE2-D30D7151F9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590550</xdr:colOff>
      <xdr:row>36</xdr:row>
      <xdr:rowOff>123824</xdr:rowOff>
    </xdr:from>
    <xdr:to>
      <xdr:col>26</xdr:col>
      <xdr:colOff>190500</xdr:colOff>
      <xdr:row>53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4D9B3F-32AF-424F-8A65-3ECDC31CF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1019174</xdr:colOff>
      <xdr:row>49</xdr:row>
      <xdr:rowOff>19049</xdr:rowOff>
    </xdr:from>
    <xdr:to>
      <xdr:col>13</xdr:col>
      <xdr:colOff>28574</xdr:colOff>
      <xdr:row>67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9A187B-9108-426E-8D37-A49A4D3437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F32" zoomScaleNormal="100" workbookViewId="0">
      <selection activeCell="J31" sqref="J31:N47"/>
    </sheetView>
  </sheetViews>
  <sheetFormatPr defaultRowHeight="15" x14ac:dyDescent="0.25"/>
  <cols>
    <col min="1" max="1" width="17.42578125" customWidth="1"/>
    <col min="2" max="2" width="77.5703125" bestFit="1" customWidth="1"/>
    <col min="3" max="3" width="10.28515625" bestFit="1" customWidth="1"/>
    <col min="4" max="4" width="17.7109375" bestFit="1" customWidth="1"/>
    <col min="5" max="5" width="6" bestFit="1" customWidth="1"/>
    <col min="10" max="10" width="10.28515625" bestFit="1" customWidth="1"/>
    <col min="11" max="11" width="17.28515625" bestFit="1" customWidth="1"/>
  </cols>
  <sheetData>
    <row r="1" spans="1:3" x14ac:dyDescent="0.25">
      <c r="A1" t="s">
        <v>2</v>
      </c>
    </row>
    <row r="3" spans="1:3" x14ac:dyDescent="0.25">
      <c r="B3" s="3" t="s">
        <v>20</v>
      </c>
      <c r="C3" s="7"/>
    </row>
    <row r="4" spans="1:3" x14ac:dyDescent="0.25">
      <c r="B4" s="4" t="s">
        <v>14</v>
      </c>
      <c r="C4" s="6"/>
    </row>
    <row r="5" spans="1:3" x14ac:dyDescent="0.25">
      <c r="B5" s="4" t="s">
        <v>15</v>
      </c>
      <c r="C5" s="6"/>
    </row>
    <row r="6" spans="1:3" x14ac:dyDescent="0.25">
      <c r="B6" s="4" t="s">
        <v>16</v>
      </c>
      <c r="C6" s="6"/>
    </row>
    <row r="7" spans="1:3" x14ac:dyDescent="0.25">
      <c r="B7" s="4" t="s">
        <v>17</v>
      </c>
      <c r="C7" s="6"/>
    </row>
    <row r="8" spans="1:3" x14ac:dyDescent="0.25">
      <c r="B8" s="4" t="s">
        <v>22</v>
      </c>
      <c r="C8" s="6"/>
    </row>
    <row r="9" spans="1:3" x14ac:dyDescent="0.25">
      <c r="A9" s="1"/>
      <c r="B9" s="4" t="s">
        <v>18</v>
      </c>
      <c r="C9" s="6"/>
    </row>
    <row r="10" spans="1:3" x14ac:dyDescent="0.25">
      <c r="B10" s="4" t="s">
        <v>19</v>
      </c>
      <c r="C10" s="6"/>
    </row>
    <row r="11" spans="1:3" x14ac:dyDescent="0.25">
      <c r="B11" s="5" t="s">
        <v>23</v>
      </c>
      <c r="C11" s="6"/>
    </row>
    <row r="12" spans="1:3" x14ac:dyDescent="0.25">
      <c r="B12" s="6"/>
      <c r="C12" s="6"/>
    </row>
    <row r="13" spans="1:3" x14ac:dyDescent="0.25">
      <c r="B13" s="6"/>
      <c r="C13" s="6"/>
    </row>
    <row r="14" spans="1:3" x14ac:dyDescent="0.25">
      <c r="B14" s="3" t="s">
        <v>21</v>
      </c>
      <c r="C14" s="7"/>
    </row>
    <row r="15" spans="1:3" x14ac:dyDescent="0.25">
      <c r="B15" s="4" t="s">
        <v>24</v>
      </c>
      <c r="C15" s="6"/>
    </row>
    <row r="16" spans="1:3" x14ac:dyDescent="0.25">
      <c r="B16" s="4" t="s">
        <v>15</v>
      </c>
      <c r="C16" s="6"/>
    </row>
    <row r="17" spans="2:14" x14ac:dyDescent="0.25">
      <c r="B17" s="4" t="s">
        <v>16</v>
      </c>
      <c r="C17" s="6"/>
    </row>
    <row r="18" spans="2:14" x14ac:dyDescent="0.25">
      <c r="B18" s="4" t="s">
        <v>17</v>
      </c>
      <c r="C18" s="6"/>
    </row>
    <row r="19" spans="2:14" x14ac:dyDescent="0.25">
      <c r="B19" s="4" t="s">
        <v>25</v>
      </c>
      <c r="C19" s="6"/>
    </row>
    <row r="20" spans="2:14" x14ac:dyDescent="0.25">
      <c r="B20" s="4" t="s">
        <v>18</v>
      </c>
      <c r="C20" s="6"/>
    </row>
    <row r="21" spans="2:14" x14ac:dyDescent="0.25">
      <c r="B21" s="4" t="s">
        <v>19</v>
      </c>
      <c r="C21" s="6"/>
    </row>
    <row r="22" spans="2:14" x14ac:dyDescent="0.25">
      <c r="B22" s="5" t="s">
        <v>23</v>
      </c>
      <c r="C22" s="6"/>
    </row>
    <row r="24" spans="2:14" x14ac:dyDescent="0.25">
      <c r="C24" s="8"/>
      <c r="D24" s="9" t="s">
        <v>0</v>
      </c>
      <c r="E24" s="9"/>
      <c r="F24" s="10"/>
      <c r="G24" s="11"/>
      <c r="J24" s="8"/>
      <c r="K24" s="9" t="s">
        <v>1</v>
      </c>
      <c r="L24" s="9"/>
      <c r="M24" s="10"/>
      <c r="N24" s="11"/>
    </row>
    <row r="25" spans="2:14" x14ac:dyDescent="0.25">
      <c r="C25" s="12" t="s">
        <v>13</v>
      </c>
      <c r="D25" s="13" t="s">
        <v>12</v>
      </c>
      <c r="E25" s="13" t="s">
        <v>11</v>
      </c>
      <c r="F25" s="13" t="s">
        <v>4</v>
      </c>
      <c r="G25" s="14" t="s">
        <v>3</v>
      </c>
      <c r="H25" s="2"/>
      <c r="I25" s="2"/>
      <c r="J25" s="20" t="s">
        <v>13</v>
      </c>
      <c r="K25" s="6" t="s">
        <v>12</v>
      </c>
      <c r="L25" s="13" t="s">
        <v>11</v>
      </c>
      <c r="M25" s="6" t="s">
        <v>4</v>
      </c>
      <c r="N25" s="16" t="s">
        <v>3</v>
      </c>
    </row>
    <row r="26" spans="2:14" x14ac:dyDescent="0.25">
      <c r="C26" s="15" t="s">
        <v>5</v>
      </c>
      <c r="D26" s="6">
        <v>1.1000000000000001</v>
      </c>
      <c r="E26" s="6">
        <v>21431</v>
      </c>
      <c r="F26" s="6">
        <v>2121669</v>
      </c>
      <c r="G26" s="16">
        <v>2143100</v>
      </c>
      <c r="J26" s="15" t="s">
        <v>5</v>
      </c>
      <c r="K26" s="6">
        <v>1.1000000000000001</v>
      </c>
      <c r="L26" s="6">
        <v>22426</v>
      </c>
      <c r="M26" s="6">
        <v>426284</v>
      </c>
      <c r="N26" s="16">
        <v>448710</v>
      </c>
    </row>
    <row r="27" spans="2:14" x14ac:dyDescent="0.25">
      <c r="C27" s="12"/>
      <c r="D27" s="6">
        <v>1.2</v>
      </c>
      <c r="E27" s="6">
        <v>5608</v>
      </c>
      <c r="F27" s="6">
        <v>555192</v>
      </c>
      <c r="G27" s="16">
        <v>560800</v>
      </c>
      <c r="J27" s="12"/>
      <c r="K27" s="6">
        <v>1.2</v>
      </c>
      <c r="L27" s="6">
        <v>5896</v>
      </c>
      <c r="M27" s="6">
        <v>111967</v>
      </c>
      <c r="N27" s="16">
        <v>117860</v>
      </c>
    </row>
    <row r="28" spans="2:14" x14ac:dyDescent="0.25">
      <c r="C28" s="17"/>
      <c r="D28" s="18">
        <v>1.3</v>
      </c>
      <c r="E28" s="18">
        <v>2604</v>
      </c>
      <c r="F28" s="18">
        <v>257796</v>
      </c>
      <c r="G28" s="19">
        <v>260400</v>
      </c>
      <c r="J28" s="17"/>
      <c r="K28" s="18">
        <v>1.3</v>
      </c>
      <c r="L28" s="18">
        <v>2748</v>
      </c>
      <c r="M28" s="18">
        <v>52212</v>
      </c>
      <c r="N28" s="19">
        <v>54960</v>
      </c>
    </row>
    <row r="31" spans="2:14" x14ac:dyDescent="0.25">
      <c r="C31" s="8"/>
      <c r="D31" s="9" t="s">
        <v>0</v>
      </c>
      <c r="E31" s="9"/>
      <c r="F31" s="10"/>
      <c r="G31" s="11"/>
      <c r="J31" s="8"/>
      <c r="K31" s="9" t="s">
        <v>1</v>
      </c>
      <c r="L31" s="9"/>
      <c r="M31" s="10"/>
      <c r="N31" s="11"/>
    </row>
    <row r="32" spans="2:14" x14ac:dyDescent="0.25">
      <c r="C32" s="12" t="s">
        <v>13</v>
      </c>
      <c r="D32" s="13" t="s">
        <v>12</v>
      </c>
      <c r="E32" s="13" t="s">
        <v>11</v>
      </c>
      <c r="F32" s="13" t="s">
        <v>4</v>
      </c>
      <c r="G32" s="14" t="s">
        <v>3</v>
      </c>
      <c r="H32" s="2"/>
      <c r="I32" s="2"/>
      <c r="J32" s="20" t="s">
        <v>13</v>
      </c>
      <c r="K32" s="13" t="s">
        <v>12</v>
      </c>
      <c r="L32" s="13" t="s">
        <v>11</v>
      </c>
      <c r="M32" s="13" t="s">
        <v>4</v>
      </c>
      <c r="N32" s="14" t="s">
        <v>3</v>
      </c>
    </row>
    <row r="33" spans="3:14" x14ac:dyDescent="0.25">
      <c r="C33" s="15" t="s">
        <v>6</v>
      </c>
      <c r="D33" s="6">
        <v>1.1000000000000001</v>
      </c>
      <c r="E33" s="6">
        <v>23282</v>
      </c>
      <c r="F33" s="6">
        <f>E33*99</f>
        <v>2304918</v>
      </c>
      <c r="G33" s="16">
        <f>F33+E33</f>
        <v>2328200</v>
      </c>
      <c r="J33" s="15" t="s">
        <v>6</v>
      </c>
      <c r="K33" s="6">
        <v>1.1000000000000001</v>
      </c>
      <c r="L33" s="6">
        <v>24366</v>
      </c>
      <c r="M33" s="6">
        <f>L33*19</f>
        <v>462954</v>
      </c>
      <c r="N33" s="16">
        <f>M33+L33</f>
        <v>487320</v>
      </c>
    </row>
    <row r="34" spans="3:14" x14ac:dyDescent="0.25">
      <c r="C34" s="12"/>
      <c r="D34" s="6">
        <v>1.2</v>
      </c>
      <c r="E34" s="6">
        <v>6085</v>
      </c>
      <c r="F34" s="6">
        <f>E34*99</f>
        <v>602415</v>
      </c>
      <c r="G34" s="16">
        <f t="shared" ref="G34:G35" si="0">F34+E34</f>
        <v>608500</v>
      </c>
      <c r="J34" s="12"/>
      <c r="K34" s="6">
        <v>1.2</v>
      </c>
      <c r="L34" s="6">
        <v>6396</v>
      </c>
      <c r="M34" s="6">
        <f t="shared" ref="M34:M35" si="1">L34*19</f>
        <v>121524</v>
      </c>
      <c r="N34" s="16">
        <f t="shared" ref="N34:N35" si="2">M34+L34</f>
        <v>127920</v>
      </c>
    </row>
    <row r="35" spans="3:14" x14ac:dyDescent="0.25">
      <c r="C35" s="12"/>
      <c r="D35" s="6">
        <v>1.3</v>
      </c>
      <c r="E35" s="6">
        <v>2822</v>
      </c>
      <c r="F35" s="6">
        <f t="shared" ref="F35:F38" si="3">E35*99</f>
        <v>279378</v>
      </c>
      <c r="G35" s="16">
        <f t="shared" si="0"/>
        <v>282200</v>
      </c>
      <c r="J35" s="12"/>
      <c r="K35" s="6">
        <v>1.3</v>
      </c>
      <c r="L35" s="6">
        <v>2979</v>
      </c>
      <c r="M35" s="6">
        <f t="shared" si="1"/>
        <v>56601</v>
      </c>
      <c r="N35" s="16">
        <f t="shared" si="2"/>
        <v>59580</v>
      </c>
    </row>
    <row r="36" spans="3:14" x14ac:dyDescent="0.25">
      <c r="C36" s="15" t="s">
        <v>7</v>
      </c>
      <c r="D36" s="6">
        <v>1.1000000000000001</v>
      </c>
      <c r="E36" s="6">
        <v>13265</v>
      </c>
      <c r="F36" s="6">
        <f t="shared" si="3"/>
        <v>1313235</v>
      </c>
      <c r="G36" s="16">
        <f t="shared" ref="G36:G38" si="4">F36+E36</f>
        <v>1326500</v>
      </c>
      <c r="J36" s="15" t="s">
        <v>7</v>
      </c>
      <c r="K36" s="6">
        <v>1.1000000000000001</v>
      </c>
      <c r="L36" s="6">
        <v>13868</v>
      </c>
      <c r="M36" s="6">
        <f>L36*19</f>
        <v>263492</v>
      </c>
      <c r="N36" s="16">
        <f t="shared" ref="N36:N37" si="5">M36+L36</f>
        <v>277360</v>
      </c>
    </row>
    <row r="37" spans="3:14" x14ac:dyDescent="0.25">
      <c r="C37" s="12"/>
      <c r="D37" s="6">
        <v>1.2</v>
      </c>
      <c r="E37" s="6">
        <v>3510</v>
      </c>
      <c r="F37" s="6">
        <f t="shared" si="3"/>
        <v>347490</v>
      </c>
      <c r="G37" s="16">
        <f t="shared" si="4"/>
        <v>351000</v>
      </c>
      <c r="J37" s="12"/>
      <c r="K37" s="6">
        <v>1.2</v>
      </c>
      <c r="L37" s="6">
        <v>3682</v>
      </c>
      <c r="M37" s="6">
        <f t="shared" ref="M37:M38" si="6">L37*19</f>
        <v>69958</v>
      </c>
      <c r="N37" s="16">
        <f t="shared" si="5"/>
        <v>73640</v>
      </c>
    </row>
    <row r="38" spans="3:14" x14ac:dyDescent="0.25">
      <c r="C38" s="12"/>
      <c r="D38" s="6">
        <v>1.3</v>
      </c>
      <c r="E38" s="6">
        <v>1648</v>
      </c>
      <c r="F38" s="6">
        <f t="shared" si="3"/>
        <v>163152</v>
      </c>
      <c r="G38" s="16">
        <f t="shared" si="4"/>
        <v>164800</v>
      </c>
      <c r="J38" s="12"/>
      <c r="K38" s="6">
        <v>1.3</v>
      </c>
      <c r="L38" s="6">
        <v>1734</v>
      </c>
      <c r="M38" s="6">
        <f t="shared" si="6"/>
        <v>32946</v>
      </c>
      <c r="N38" s="16">
        <f>M38+L38</f>
        <v>34680</v>
      </c>
    </row>
    <row r="39" spans="3:14" x14ac:dyDescent="0.25">
      <c r="C39" s="15" t="s">
        <v>8</v>
      </c>
      <c r="D39" s="6">
        <v>1.1000000000000001</v>
      </c>
      <c r="E39" s="6">
        <v>10236</v>
      </c>
      <c r="F39" s="6">
        <f t="shared" ref="F39:F41" si="7">E39*99</f>
        <v>1013364</v>
      </c>
      <c r="G39" s="16">
        <f t="shared" ref="G39:G41" si="8">F39+E39</f>
        <v>1023600</v>
      </c>
      <c r="J39" s="15" t="s">
        <v>8</v>
      </c>
      <c r="K39" s="6">
        <v>1.1000000000000001</v>
      </c>
      <c r="L39" s="6">
        <v>10690</v>
      </c>
      <c r="M39" s="6">
        <f t="shared" ref="M39:M41" si="9">L39*19</f>
        <v>203110</v>
      </c>
      <c r="N39" s="16">
        <f t="shared" ref="N39:N41" si="10">M39+L39</f>
        <v>213800</v>
      </c>
    </row>
    <row r="40" spans="3:14" x14ac:dyDescent="0.25">
      <c r="C40" s="12"/>
      <c r="D40" s="6">
        <v>1.2</v>
      </c>
      <c r="E40" s="6">
        <v>2742</v>
      </c>
      <c r="F40" s="6">
        <f t="shared" si="7"/>
        <v>271458</v>
      </c>
      <c r="G40" s="16">
        <f t="shared" si="8"/>
        <v>274200</v>
      </c>
      <c r="J40" s="12"/>
      <c r="K40" s="6">
        <v>1.2</v>
      </c>
      <c r="L40" s="6">
        <v>2870</v>
      </c>
      <c r="M40" s="6">
        <f t="shared" si="9"/>
        <v>54530</v>
      </c>
      <c r="N40" s="16">
        <f t="shared" si="10"/>
        <v>57400</v>
      </c>
    </row>
    <row r="41" spans="3:14" x14ac:dyDescent="0.25">
      <c r="C41" s="12"/>
      <c r="D41" s="6">
        <v>1.3</v>
      </c>
      <c r="E41" s="6">
        <v>1302</v>
      </c>
      <c r="F41" s="6">
        <f t="shared" si="7"/>
        <v>128898</v>
      </c>
      <c r="G41" s="16">
        <f t="shared" si="8"/>
        <v>130200</v>
      </c>
      <c r="J41" s="12"/>
      <c r="K41" s="6">
        <v>1.3</v>
      </c>
      <c r="L41" s="6">
        <v>1365</v>
      </c>
      <c r="M41" s="6">
        <f t="shared" si="9"/>
        <v>25935</v>
      </c>
      <c r="N41" s="16">
        <f t="shared" si="10"/>
        <v>27300</v>
      </c>
    </row>
    <row r="42" spans="3:14" x14ac:dyDescent="0.25">
      <c r="C42" s="15" t="s">
        <v>9</v>
      </c>
      <c r="D42" s="6">
        <v>1.1000000000000001</v>
      </c>
      <c r="E42" s="6">
        <v>9070</v>
      </c>
      <c r="F42" s="6">
        <f t="shared" ref="F42:F44" si="11">E42*99</f>
        <v>897930</v>
      </c>
      <c r="G42" s="16">
        <f t="shared" ref="G42:G44" si="12">F42+E42</f>
        <v>907000</v>
      </c>
      <c r="J42" s="15" t="s">
        <v>9</v>
      </c>
      <c r="K42" s="6">
        <v>1.1000000000000001</v>
      </c>
      <c r="L42" s="6">
        <v>9462</v>
      </c>
      <c r="M42" s="6">
        <f t="shared" ref="M42:M44" si="13">L42*19</f>
        <v>179778</v>
      </c>
      <c r="N42" s="16">
        <f t="shared" ref="N42:N44" si="14">M42+L42</f>
        <v>189240</v>
      </c>
    </row>
    <row r="43" spans="3:14" x14ac:dyDescent="0.25">
      <c r="C43" s="12"/>
      <c r="D43" s="6">
        <v>1.2</v>
      </c>
      <c r="E43" s="6">
        <v>2458</v>
      </c>
      <c r="F43" s="6">
        <f t="shared" si="11"/>
        <v>243342</v>
      </c>
      <c r="G43" s="16">
        <f t="shared" si="12"/>
        <v>245800</v>
      </c>
      <c r="J43" s="12"/>
      <c r="K43" s="6">
        <v>1.2</v>
      </c>
      <c r="L43" s="6">
        <v>2567</v>
      </c>
      <c r="M43" s="6">
        <f t="shared" si="13"/>
        <v>48773</v>
      </c>
      <c r="N43" s="16">
        <f t="shared" si="14"/>
        <v>51340</v>
      </c>
    </row>
    <row r="44" spans="3:14" x14ac:dyDescent="0.25">
      <c r="C44" s="12"/>
      <c r="D44" s="6">
        <v>1.3</v>
      </c>
      <c r="E44" s="6">
        <v>1180</v>
      </c>
      <c r="F44" s="6">
        <f t="shared" si="11"/>
        <v>116820</v>
      </c>
      <c r="G44" s="16">
        <f t="shared" si="12"/>
        <v>118000</v>
      </c>
      <c r="J44" s="12"/>
      <c r="K44" s="6">
        <v>1.3</v>
      </c>
      <c r="L44" s="6">
        <v>1234</v>
      </c>
      <c r="M44" s="6">
        <f t="shared" si="13"/>
        <v>23446</v>
      </c>
      <c r="N44" s="16">
        <f t="shared" si="14"/>
        <v>24680</v>
      </c>
    </row>
    <row r="45" spans="3:14" x14ac:dyDescent="0.25">
      <c r="C45" s="15" t="s">
        <v>10</v>
      </c>
      <c r="D45" s="6">
        <v>1.1000000000000001</v>
      </c>
      <c r="E45" s="6">
        <v>8817</v>
      </c>
      <c r="F45" s="6">
        <f>E45*99</f>
        <v>872883</v>
      </c>
      <c r="G45" s="16">
        <f t="shared" ref="G45:G47" si="15">F45+E45</f>
        <v>881700</v>
      </c>
      <c r="J45" s="15" t="s">
        <v>10</v>
      </c>
      <c r="K45" s="6">
        <v>1.1000000000000001</v>
      </c>
      <c r="L45" s="6">
        <v>9188</v>
      </c>
      <c r="M45" s="6">
        <f t="shared" ref="M45:M47" si="16">L45*19</f>
        <v>174572</v>
      </c>
      <c r="N45" s="16">
        <f t="shared" ref="N45:N47" si="17">M45+L45</f>
        <v>183760</v>
      </c>
    </row>
    <row r="46" spans="3:14" x14ac:dyDescent="0.25">
      <c r="C46" s="12"/>
      <c r="D46" s="6">
        <v>1.2</v>
      </c>
      <c r="E46" s="6">
        <v>2417</v>
      </c>
      <c r="F46" s="6">
        <f t="shared" ref="F46:F47" si="18">E46*99</f>
        <v>239283</v>
      </c>
      <c r="G46" s="16">
        <f t="shared" si="15"/>
        <v>241700</v>
      </c>
      <c r="J46" s="12"/>
      <c r="K46" s="6">
        <v>1.2</v>
      </c>
      <c r="L46" s="6">
        <v>2518</v>
      </c>
      <c r="M46" s="6">
        <f t="shared" si="16"/>
        <v>47842</v>
      </c>
      <c r="N46" s="16">
        <f t="shared" si="17"/>
        <v>50360</v>
      </c>
    </row>
    <row r="47" spans="3:14" x14ac:dyDescent="0.25">
      <c r="C47" s="17"/>
      <c r="D47" s="18">
        <v>1.3</v>
      </c>
      <c r="E47" s="18">
        <v>1172</v>
      </c>
      <c r="F47" s="18">
        <f t="shared" si="18"/>
        <v>116028</v>
      </c>
      <c r="G47" s="19">
        <f t="shared" si="15"/>
        <v>117200</v>
      </c>
      <c r="J47" s="17"/>
      <c r="K47" s="18">
        <v>1.3</v>
      </c>
      <c r="L47" s="18">
        <v>1221</v>
      </c>
      <c r="M47" s="18">
        <f t="shared" si="16"/>
        <v>23199</v>
      </c>
      <c r="N47" s="19">
        <f t="shared" si="17"/>
        <v>24420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Sheet1!G26:G26</xm:f>
              <xm:sqref>D26</xm:sqref>
            </x14:sparkline>
            <x14:sparkline>
              <xm:f>Sheet1!G27:G27</xm:f>
              <xm:sqref>D27</xm:sqref>
            </x14:sparkline>
            <x14:sparkline>
              <xm:f>Sheet1!G28:G28</xm:f>
              <xm:sqref>D28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Jesse</dc:creator>
  <cp:lastModifiedBy>Marks, Jesse</cp:lastModifiedBy>
  <dcterms:created xsi:type="dcterms:W3CDTF">2017-11-16T19:19:13Z</dcterms:created>
  <dcterms:modified xsi:type="dcterms:W3CDTF">2017-11-20T21:11:46Z</dcterms:modified>
</cp:coreProperties>
</file>